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240" yWindow="165" windowWidth="14805" windowHeight="7950"/>
  </bookViews>
  <sheets>
    <sheet name="EMI Calculator" sheetId="1" r:id="rId1"/>
    <sheet name="NEW" sheetId="2" r:id="rId2"/>
  </sheets>
  <calcPr calcId="145621"/>
</workbook>
</file>

<file path=xl/calcChain.xml><?xml version="1.0" encoding="utf-8"?>
<calcChain xmlns="http://schemas.openxmlformats.org/spreadsheetml/2006/main">
  <c r="C11" i="1" l="1"/>
  <c r="D11" i="1" s="1"/>
  <c r="D9" i="1" l="1"/>
  <c r="D8" i="1"/>
  <c r="D7" i="1"/>
  <c r="F6" i="1"/>
  <c r="E6" i="1"/>
  <c r="E11" i="1" l="1"/>
  <c r="B11" i="1"/>
  <c r="F11" i="1" l="1"/>
  <c r="G11" i="1" s="1"/>
  <c r="C12" i="1" s="1"/>
  <c r="D12" i="1" s="1"/>
  <c r="E12" i="1" l="1"/>
  <c r="B12" i="1"/>
  <c r="F12" i="1" l="1"/>
  <c r="G12" i="1" s="1"/>
  <c r="C13" i="1" s="1"/>
  <c r="B13" i="1" l="1"/>
  <c r="D13" i="1"/>
  <c r="E13" i="1"/>
  <c r="F13" i="1" l="1"/>
  <c r="G13" i="1" s="1"/>
  <c r="C14" i="1" s="1"/>
  <c r="B14" i="1" s="1"/>
  <c r="D14" i="1" l="1"/>
  <c r="E14" i="1"/>
  <c r="F14" i="1" l="1"/>
  <c r="G14" i="1" s="1"/>
  <c r="C15" i="1" s="1"/>
  <c r="B15" i="1" s="1"/>
  <c r="D15" i="1"/>
  <c r="E15" i="1" l="1"/>
  <c r="F15" i="1"/>
  <c r="G15" i="1" s="1"/>
  <c r="C16" i="1" s="1"/>
  <c r="B16" i="1" s="1"/>
  <c r="D16" i="1" l="1"/>
  <c r="E16" i="1"/>
  <c r="F16" i="1" l="1"/>
  <c r="G16" i="1" s="1"/>
  <c r="C17" i="1" s="1"/>
  <c r="D17" i="1" s="1"/>
  <c r="B17" i="1"/>
  <c r="E17" i="1"/>
  <c r="F17" i="1" l="1"/>
  <c r="G17" i="1" s="1"/>
  <c r="C18" i="1" s="1"/>
  <c r="E18" i="1" s="1"/>
  <c r="D18" i="1" l="1"/>
  <c r="F18" i="1" s="1"/>
  <c r="G18" i="1" s="1"/>
  <c r="C19" i="1" s="1"/>
  <c r="E19" i="1" s="1"/>
  <c r="B18" i="1"/>
  <c r="D19" i="1" l="1"/>
  <c r="F19" i="1" s="1"/>
  <c r="G19" i="1" s="1"/>
  <c r="C20" i="1" s="1"/>
  <c r="B19" i="1"/>
  <c r="B20" i="1" l="1"/>
  <c r="E20" i="1"/>
  <c r="D20" i="1"/>
  <c r="F20" i="1" l="1"/>
  <c r="G20" i="1" s="1"/>
  <c r="C21" i="1" s="1"/>
  <c r="D21" i="1" s="1"/>
  <c r="G6" i="1"/>
  <c r="E21" i="1" l="1"/>
  <c r="F21" i="1" s="1"/>
  <c r="G21" i="1" s="1"/>
  <c r="C22" i="1" s="1"/>
  <c r="D22" i="1" s="1"/>
  <c r="B21" i="1"/>
  <c r="B22" i="1" l="1"/>
  <c r="E22" i="1"/>
  <c r="F22" i="1" s="1"/>
  <c r="G22" i="1" s="1"/>
  <c r="C23" i="1" s="1"/>
  <c r="D23" i="1" l="1"/>
  <c r="E23" i="1"/>
  <c r="B23" i="1"/>
  <c r="F23" i="1" l="1"/>
  <c r="G23" i="1" s="1"/>
  <c r="C24" i="1" s="1"/>
  <c r="D24" i="1" s="1"/>
  <c r="E24" i="1"/>
  <c r="F24" i="1" l="1"/>
  <c r="G24" i="1" s="1"/>
  <c r="C25" i="1" s="1"/>
  <c r="B25" i="1" s="1"/>
  <c r="B24" i="1"/>
  <c r="E25" i="1"/>
  <c r="D25" i="1"/>
  <c r="F25" i="1" l="1"/>
  <c r="G25" i="1" s="1"/>
  <c r="C26" i="1" s="1"/>
  <c r="E26" i="1" s="1"/>
  <c r="B26" i="1" l="1"/>
  <c r="D26" i="1"/>
  <c r="F26" i="1" s="1"/>
  <c r="G26" i="1" s="1"/>
  <c r="C27" i="1" s="1"/>
  <c r="D27" i="1" s="1"/>
  <c r="B27" i="1" l="1"/>
  <c r="E27" i="1"/>
  <c r="F27" i="1" s="1"/>
  <c r="G27" i="1" s="1"/>
  <c r="C28" i="1" s="1"/>
  <c r="E28" i="1" l="1"/>
  <c r="D28" i="1"/>
  <c r="B28" i="1"/>
  <c r="F28" i="1" l="1"/>
  <c r="G28" i="1" s="1"/>
  <c r="C29" i="1" s="1"/>
  <c r="E29" i="1" s="1"/>
  <c r="D29" i="1" l="1"/>
  <c r="F29" i="1" s="1"/>
  <c r="G29" i="1" s="1"/>
  <c r="C30" i="1" s="1"/>
  <c r="D30" i="1" s="1"/>
  <c r="B29" i="1"/>
  <c r="B30" i="1" l="1"/>
  <c r="E30" i="1"/>
  <c r="F30" i="1" s="1"/>
  <c r="G30" i="1" s="1"/>
  <c r="C31" i="1" s="1"/>
  <c r="B31" i="1" l="1"/>
  <c r="E31" i="1"/>
  <c r="D31" i="1"/>
  <c r="F31" i="1" s="1"/>
  <c r="G31" i="1" s="1"/>
  <c r="C32" i="1" s="1"/>
  <c r="B32" i="1" s="1"/>
  <c r="E32" i="1" l="1"/>
  <c r="D32" i="1"/>
  <c r="F32" i="1" l="1"/>
  <c r="G32" i="1" s="1"/>
  <c r="C33" i="1" s="1"/>
  <c r="B33" i="1" s="1"/>
  <c r="E33" i="1" l="1"/>
  <c r="D33" i="1"/>
  <c r="F33" i="1" l="1"/>
  <c r="G33" i="1" s="1"/>
  <c r="C34" i="1" s="1"/>
  <c r="B34" i="1" l="1"/>
  <c r="D34" i="1"/>
  <c r="E34" i="1"/>
  <c r="F34" i="1" l="1"/>
  <c r="G34" i="1" s="1"/>
  <c r="C35" i="1" s="1"/>
  <c r="B35" i="1" l="1"/>
  <c r="E35" i="1"/>
  <c r="D35" i="1"/>
  <c r="F35" i="1" s="1"/>
  <c r="G35" i="1" s="1"/>
  <c r="C36" i="1" s="1"/>
  <c r="E36" i="1" l="1"/>
  <c r="B36" i="1"/>
  <c r="D36" i="1"/>
  <c r="F36" i="1" l="1"/>
  <c r="G36" i="1" s="1"/>
  <c r="C37" i="1" s="1"/>
  <c r="B37" i="1" s="1"/>
  <c r="E37" i="1" l="1"/>
  <c r="D37" i="1"/>
  <c r="F37" i="1" l="1"/>
  <c r="G37" i="1" s="1"/>
  <c r="C38" i="1" s="1"/>
  <c r="B38" i="1" s="1"/>
  <c r="E38" i="1" l="1"/>
  <c r="D38" i="1"/>
  <c r="F38" i="1" l="1"/>
  <c r="G38" i="1" s="1"/>
  <c r="C39" i="1" s="1"/>
  <c r="E39" i="1" l="1"/>
  <c r="D39" i="1"/>
  <c r="B39" i="1"/>
  <c r="F39" i="1" l="1"/>
  <c r="G39" i="1" s="1"/>
  <c r="C40" i="1" s="1"/>
  <c r="B40" i="1" l="1"/>
  <c r="D40" i="1"/>
  <c r="E40" i="1"/>
  <c r="F40" i="1" l="1"/>
  <c r="G40" i="1" s="1"/>
  <c r="C41" i="1" s="1"/>
  <c r="B41" i="1" l="1"/>
  <c r="D41" i="1"/>
  <c r="E41" i="1"/>
  <c r="F41" i="1" l="1"/>
  <c r="G41" i="1" s="1"/>
  <c r="C42" i="1" s="1"/>
  <c r="D42" i="1" l="1"/>
  <c r="B42" i="1"/>
  <c r="E42" i="1"/>
  <c r="F42" i="1" l="1"/>
  <c r="G42" i="1" s="1"/>
  <c r="C43" i="1" s="1"/>
  <c r="D43" i="1" s="1"/>
  <c r="E43" i="1" l="1"/>
  <c r="F43" i="1" s="1"/>
  <c r="G43" i="1" s="1"/>
  <c r="C44" i="1" s="1"/>
  <c r="B44" i="1" s="1"/>
  <c r="B43" i="1"/>
  <c r="D44" i="1" l="1"/>
  <c r="E44" i="1"/>
  <c r="F44" i="1" l="1"/>
  <c r="G44" i="1" s="1"/>
  <c r="C45" i="1" s="1"/>
  <c r="E45" i="1" s="1"/>
  <c r="B45" i="1" l="1"/>
  <c r="D45" i="1"/>
  <c r="F45" i="1" s="1"/>
  <c r="G45" i="1" s="1"/>
  <c r="C46" i="1" s="1"/>
  <c r="D46" i="1" s="1"/>
  <c r="B46" i="1" l="1"/>
  <c r="E46" i="1"/>
  <c r="F46" i="1" s="1"/>
  <c r="G46" i="1" s="1"/>
  <c r="C47" i="1" s="1"/>
  <c r="D47" i="1" s="1"/>
  <c r="B47" i="1" l="1"/>
  <c r="E47" i="1"/>
  <c r="F47" i="1" s="1"/>
  <c r="G47" i="1" s="1"/>
  <c r="C48" i="1" s="1"/>
  <c r="B48" i="1" s="1"/>
  <c r="E48" i="1" l="1"/>
  <c r="D48" i="1"/>
  <c r="F48" i="1" l="1"/>
  <c r="G48" i="1" s="1"/>
  <c r="C49" i="1" s="1"/>
  <c r="B49" i="1" s="1"/>
  <c r="E49" i="1" l="1"/>
  <c r="D49" i="1"/>
  <c r="F49" i="1" l="1"/>
  <c r="G49" i="1" s="1"/>
  <c r="C50" i="1" s="1"/>
  <c r="E50" i="1" s="1"/>
  <c r="D50" i="1" l="1"/>
  <c r="F50" i="1" s="1"/>
  <c r="G50" i="1" s="1"/>
  <c r="C51" i="1" s="1"/>
  <c r="B50" i="1"/>
  <c r="B51" i="1" l="1"/>
  <c r="E51" i="1"/>
  <c r="D51" i="1"/>
  <c r="F51" i="1" s="1"/>
  <c r="G51" i="1" s="1"/>
  <c r="C52" i="1" s="1"/>
  <c r="D52" i="1" l="1"/>
  <c r="E52" i="1"/>
  <c r="B52" i="1"/>
  <c r="F52" i="1" l="1"/>
  <c r="G52" i="1" s="1"/>
  <c r="C53" i="1" s="1"/>
  <c r="B53" i="1" s="1"/>
  <c r="D53" i="1" l="1"/>
  <c r="E53" i="1"/>
  <c r="F53" i="1" l="1"/>
  <c r="G53" i="1" s="1"/>
  <c r="C54" i="1" s="1"/>
  <c r="D54" i="1" l="1"/>
  <c r="F54" i="1" s="1"/>
  <c r="G54" i="1" s="1"/>
  <c r="C55" i="1" s="1"/>
  <c r="E54" i="1"/>
  <c r="B54" i="1"/>
  <c r="E55" i="1" l="1"/>
  <c r="B55" i="1"/>
  <c r="D55" i="1"/>
  <c r="F55" i="1" s="1"/>
  <c r="G55" i="1" s="1"/>
  <c r="C56" i="1" s="1"/>
  <c r="B56" i="1" l="1"/>
  <c r="E56" i="1"/>
  <c r="D56" i="1"/>
  <c r="F56" i="1" s="1"/>
  <c r="G56" i="1" s="1"/>
  <c r="C57" i="1" s="1"/>
  <c r="D57" i="1" l="1"/>
  <c r="B57" i="1"/>
  <c r="E57" i="1"/>
  <c r="F57" i="1" l="1"/>
  <c r="G57" i="1" s="1"/>
  <c r="C58" i="1" s="1"/>
  <c r="D58" i="1" l="1"/>
  <c r="E58" i="1"/>
  <c r="B58" i="1"/>
  <c r="F58" i="1" l="1"/>
  <c r="G58" i="1" s="1"/>
  <c r="C59" i="1" s="1"/>
  <c r="B59" i="1" s="1"/>
  <c r="E59" i="1" l="1"/>
  <c r="D59" i="1"/>
  <c r="F59" i="1" s="1"/>
  <c r="G59" i="1" s="1"/>
  <c r="C60" i="1" s="1"/>
  <c r="D60" i="1" s="1"/>
  <c r="E60" i="1" l="1"/>
  <c r="F60" i="1" s="1"/>
  <c r="G60" i="1" s="1"/>
  <c r="C61" i="1" s="1"/>
  <c r="B60" i="1"/>
  <c r="D61" i="1" l="1"/>
  <c r="F61" i="1" s="1"/>
  <c r="G61" i="1" s="1"/>
  <c r="C62" i="1" s="1"/>
  <c r="B62" i="1" s="1"/>
  <c r="E61" i="1"/>
  <c r="B61" i="1"/>
  <c r="D62" i="1" l="1"/>
  <c r="F62" i="1" s="1"/>
  <c r="G62" i="1" s="1"/>
  <c r="C63" i="1" s="1"/>
  <c r="E63" i="1" s="1"/>
  <c r="E62" i="1"/>
  <c r="B63" i="1" l="1"/>
  <c r="D63" i="1"/>
  <c r="F63" i="1" s="1"/>
  <c r="G63" i="1" s="1"/>
  <c r="C64" i="1" s="1"/>
  <c r="B64" i="1" s="1"/>
  <c r="D64" i="1" l="1"/>
  <c r="E64" i="1"/>
  <c r="F64" i="1" l="1"/>
  <c r="G64" i="1" s="1"/>
  <c r="C65" i="1" s="1"/>
  <c r="E65" i="1" s="1"/>
  <c r="B65" i="1" l="1"/>
  <c r="D65" i="1"/>
  <c r="F65" i="1" s="1"/>
  <c r="G65" i="1" s="1"/>
  <c r="C66" i="1" s="1"/>
  <c r="B66" i="1" s="1"/>
  <c r="E66" i="1" l="1"/>
  <c r="D66" i="1"/>
  <c r="F66" i="1" s="1"/>
  <c r="G66" i="1" s="1"/>
  <c r="C67" i="1" s="1"/>
  <c r="B67" i="1" l="1"/>
  <c r="E67" i="1"/>
  <c r="D67" i="1"/>
  <c r="F67" i="1" s="1"/>
  <c r="G67" i="1" s="1"/>
  <c r="C68" i="1" s="1"/>
  <c r="E68" i="1" l="1"/>
  <c r="D68" i="1"/>
  <c r="B68" i="1"/>
  <c r="F68" i="1" l="1"/>
  <c r="G68" i="1" s="1"/>
  <c r="C69" i="1" s="1"/>
  <c r="E69" i="1" l="1"/>
  <c r="B69" i="1"/>
  <c r="D69" i="1"/>
  <c r="F69" i="1" s="1"/>
  <c r="G69" i="1" s="1"/>
  <c r="C70" i="1" s="1"/>
  <c r="B70" i="1" l="1"/>
  <c r="D70" i="1"/>
  <c r="E70" i="1"/>
  <c r="F70" i="1" l="1"/>
  <c r="G70" i="1" s="1"/>
  <c r="C71" i="1" s="1"/>
  <c r="B71" i="1" l="1"/>
  <c r="E71" i="1"/>
  <c r="D71" i="1"/>
  <c r="F71" i="1" s="1"/>
  <c r="G71" i="1" s="1"/>
  <c r="C72" i="1" s="1"/>
  <c r="E72" i="1" l="1"/>
  <c r="D72" i="1"/>
  <c r="B72" i="1"/>
  <c r="F72" i="1" l="1"/>
  <c r="G72" i="1" s="1"/>
  <c r="C73" i="1" s="1"/>
  <c r="B73" i="1" s="1"/>
  <c r="E73" i="1" l="1"/>
  <c r="D73" i="1"/>
  <c r="F73" i="1" s="1"/>
  <c r="G73" i="1" s="1"/>
  <c r="C74" i="1" s="1"/>
  <c r="E74" i="1" l="1"/>
  <c r="D74" i="1"/>
  <c r="B74" i="1"/>
  <c r="F74" i="1" l="1"/>
  <c r="G74" i="1" s="1"/>
  <c r="C75" i="1" s="1"/>
  <c r="D75" i="1" s="1"/>
  <c r="B75" i="1" l="1"/>
  <c r="E75" i="1"/>
  <c r="F75" i="1" s="1"/>
  <c r="G75" i="1" s="1"/>
  <c r="C76" i="1" s="1"/>
  <c r="B76" i="1" l="1"/>
  <c r="D76" i="1"/>
  <c r="E76" i="1"/>
  <c r="F76" i="1" l="1"/>
  <c r="G76" i="1" s="1"/>
  <c r="C77" i="1" s="1"/>
  <c r="E77" i="1" s="1"/>
  <c r="B77" i="1" l="1"/>
  <c r="D77" i="1"/>
  <c r="F77" i="1" s="1"/>
  <c r="G77" i="1" s="1"/>
  <c r="C78" i="1" s="1"/>
  <c r="D78" i="1" s="1"/>
  <c r="B78" i="1" l="1"/>
  <c r="E78" i="1"/>
  <c r="F78" i="1" s="1"/>
  <c r="G78" i="1" s="1"/>
  <c r="C79" i="1" s="1"/>
  <c r="B79" i="1" s="1"/>
  <c r="E79" i="1"/>
  <c r="D79" i="1"/>
  <c r="F79" i="1" s="1"/>
  <c r="G79" i="1" s="1"/>
  <c r="C80" i="1" s="1"/>
  <c r="B80" i="1" l="1"/>
  <c r="E80" i="1"/>
  <c r="D80" i="1"/>
  <c r="F80" i="1" s="1"/>
  <c r="G80" i="1" s="1"/>
  <c r="C81" i="1" s="1"/>
  <c r="D81" i="1" s="1"/>
  <c r="B81" i="1" l="1"/>
  <c r="E81" i="1"/>
  <c r="F81" i="1" s="1"/>
  <c r="G81" i="1" s="1"/>
  <c r="C82" i="1" s="1"/>
  <c r="B82" i="1" s="1"/>
  <c r="D82" i="1" l="1"/>
  <c r="F82" i="1" s="1"/>
  <c r="G82" i="1" s="1"/>
  <c r="C83" i="1" s="1"/>
  <c r="E82" i="1"/>
  <c r="E83" i="1" l="1"/>
  <c r="D83" i="1"/>
  <c r="B83" i="1"/>
  <c r="F83" i="1" l="1"/>
  <c r="G83" i="1" s="1"/>
  <c r="C84" i="1" s="1"/>
  <c r="D84" i="1" l="1"/>
  <c r="B84" i="1"/>
  <c r="E84" i="1"/>
  <c r="F84" i="1" l="1"/>
  <c r="G84" i="1" s="1"/>
  <c r="C85" i="1" s="1"/>
  <c r="E85" i="1" l="1"/>
  <c r="B85" i="1"/>
  <c r="D85" i="1"/>
  <c r="F85" i="1" l="1"/>
  <c r="G85" i="1" s="1"/>
  <c r="C86" i="1" s="1"/>
  <c r="D86" i="1" s="1"/>
  <c r="E86" i="1" l="1"/>
  <c r="F86" i="1" s="1"/>
  <c r="G86" i="1" s="1"/>
  <c r="C87" i="1" s="1"/>
  <c r="B87" i="1" s="1"/>
  <c r="B86" i="1"/>
  <c r="E87" i="1" l="1"/>
  <c r="D87" i="1"/>
  <c r="F87" i="1" l="1"/>
  <c r="G87" i="1" s="1"/>
  <c r="C88" i="1" s="1"/>
  <c r="E88" i="1" s="1"/>
  <c r="B88" i="1" l="1"/>
  <c r="D88" i="1"/>
  <c r="F88" i="1" s="1"/>
  <c r="G88" i="1" s="1"/>
  <c r="C89" i="1" s="1"/>
  <c r="D89" i="1" l="1"/>
  <c r="B89" i="1"/>
  <c r="E89" i="1"/>
  <c r="F89" i="1" l="1"/>
  <c r="G89" i="1" s="1"/>
  <c r="C90" i="1" s="1"/>
  <c r="D90" i="1" s="1"/>
  <c r="E90" i="1" l="1"/>
  <c r="F90" i="1" s="1"/>
  <c r="G90" i="1" s="1"/>
  <c r="C91" i="1" s="1"/>
  <c r="B90" i="1"/>
  <c r="D91" i="1" l="1"/>
  <c r="B91" i="1"/>
  <c r="E91" i="1"/>
  <c r="F91" i="1" l="1"/>
  <c r="G91" i="1" s="1"/>
  <c r="C92" i="1" s="1"/>
  <c r="D92" i="1" s="1"/>
  <c r="B92" i="1" l="1"/>
  <c r="E92" i="1"/>
  <c r="F92" i="1" s="1"/>
  <c r="G92" i="1" s="1"/>
  <c r="C93" i="1" s="1"/>
  <c r="B93" i="1" l="1"/>
  <c r="D93" i="1"/>
  <c r="E93" i="1"/>
  <c r="F93" i="1" l="1"/>
  <c r="G93" i="1" s="1"/>
  <c r="C94" i="1" s="1"/>
  <c r="D94" i="1" l="1"/>
  <c r="B94" i="1"/>
  <c r="E94" i="1"/>
  <c r="F94" i="1" l="1"/>
  <c r="G94" i="1" s="1"/>
  <c r="C95" i="1" s="1"/>
  <c r="E95" i="1" s="1"/>
  <c r="B95" i="1" l="1"/>
  <c r="D95" i="1"/>
  <c r="F95" i="1" s="1"/>
  <c r="G95" i="1" s="1"/>
  <c r="C96" i="1" s="1"/>
  <c r="D96" i="1" s="1"/>
  <c r="B96" i="1" l="1"/>
  <c r="E96" i="1"/>
  <c r="F96" i="1"/>
  <c r="G96" i="1" s="1"/>
  <c r="C97" i="1" s="1"/>
  <c r="D97" i="1" s="1"/>
  <c r="E97" i="1" l="1"/>
  <c r="F97" i="1" s="1"/>
  <c r="G97" i="1" s="1"/>
  <c r="C98" i="1" s="1"/>
  <c r="B98" i="1" s="1"/>
  <c r="B97" i="1"/>
  <c r="E98" i="1" l="1"/>
  <c r="D98" i="1"/>
  <c r="F98" i="1" l="1"/>
  <c r="G98" i="1" s="1"/>
  <c r="C99" i="1" s="1"/>
  <c r="E99" i="1" s="1"/>
  <c r="D99" i="1" l="1"/>
  <c r="F99" i="1" s="1"/>
  <c r="G99" i="1" s="1"/>
  <c r="C100" i="1" s="1"/>
  <c r="B99" i="1"/>
  <c r="B100" i="1" l="1"/>
  <c r="E100" i="1"/>
  <c r="D100" i="1"/>
  <c r="F100" i="1" s="1"/>
  <c r="G100" i="1" s="1"/>
  <c r="C101" i="1" s="1"/>
  <c r="B101" i="1" l="1"/>
  <c r="D101" i="1"/>
  <c r="E101" i="1"/>
  <c r="F101" i="1" l="1"/>
  <c r="G101" i="1" s="1"/>
  <c r="C102" i="1" s="1"/>
  <c r="B102" i="1" l="1"/>
  <c r="E102" i="1"/>
  <c r="D102" i="1"/>
  <c r="F102" i="1" s="1"/>
  <c r="G102" i="1" s="1"/>
  <c r="C103" i="1" s="1"/>
  <c r="B103" i="1" l="1"/>
  <c r="D103" i="1"/>
  <c r="E103" i="1"/>
  <c r="F103" i="1" l="1"/>
  <c r="G103" i="1" s="1"/>
  <c r="C104" i="1" s="1"/>
  <c r="B104" i="1" s="1"/>
  <c r="D104" i="1" l="1"/>
  <c r="E104" i="1"/>
  <c r="F104" i="1" l="1"/>
  <c r="G104" i="1" s="1"/>
  <c r="C105" i="1" s="1"/>
  <c r="B105" i="1" s="1"/>
  <c r="E105" i="1" l="1"/>
  <c r="D105" i="1"/>
  <c r="F105" i="1" s="1"/>
  <c r="G105" i="1" s="1"/>
  <c r="C106" i="1" s="1"/>
  <c r="D106" i="1" s="1"/>
  <c r="B106" i="1" l="1"/>
  <c r="E106" i="1"/>
  <c r="F106" i="1" s="1"/>
  <c r="G106" i="1" s="1"/>
  <c r="C107" i="1" s="1"/>
  <c r="B107" i="1" l="1"/>
  <c r="D107" i="1"/>
  <c r="F107" i="1" s="1"/>
  <c r="G107" i="1" s="1"/>
  <c r="C108" i="1" s="1"/>
  <c r="D108" i="1" s="1"/>
  <c r="E107" i="1"/>
  <c r="E108" i="1" l="1"/>
  <c r="F108" i="1" s="1"/>
  <c r="G108" i="1" s="1"/>
  <c r="C109" i="1" s="1"/>
  <c r="E109" i="1" s="1"/>
  <c r="B108" i="1"/>
  <c r="B109" i="1" l="1"/>
  <c r="D109" i="1"/>
  <c r="F109" i="1" s="1"/>
  <c r="G109" i="1" s="1"/>
  <c r="C110" i="1" s="1"/>
  <c r="E110" i="1" s="1"/>
  <c r="D110" i="1" l="1"/>
  <c r="F110" i="1" s="1"/>
  <c r="G110" i="1" s="1"/>
  <c r="C111" i="1" s="1"/>
  <c r="E111" i="1" s="1"/>
  <c r="B110" i="1"/>
  <c r="D111" i="1" l="1"/>
  <c r="F111" i="1" s="1"/>
  <c r="G111" i="1" s="1"/>
  <c r="C112" i="1" s="1"/>
  <c r="E112" i="1" s="1"/>
  <c r="B111" i="1"/>
  <c r="D112" i="1" l="1"/>
  <c r="F112" i="1" s="1"/>
  <c r="G112" i="1" s="1"/>
  <c r="C113" i="1" s="1"/>
  <c r="B112" i="1"/>
  <c r="B113" i="1" l="1"/>
  <c r="D113" i="1"/>
  <c r="E113" i="1"/>
  <c r="F113" i="1" l="1"/>
  <c r="G113" i="1" s="1"/>
  <c r="C114" i="1" s="1"/>
  <c r="E114" i="1" l="1"/>
  <c r="D114" i="1"/>
  <c r="B114" i="1"/>
  <c r="F114" i="1" l="1"/>
  <c r="G114" i="1" s="1"/>
  <c r="C115" i="1" s="1"/>
  <c r="E115" i="1" l="1"/>
  <c r="B115" i="1"/>
  <c r="D115" i="1"/>
  <c r="F115" i="1" l="1"/>
  <c r="G115" i="1" s="1"/>
  <c r="C116" i="1" s="1"/>
  <c r="E116" i="1" s="1"/>
  <c r="D116" i="1" l="1"/>
  <c r="F116" i="1" s="1"/>
  <c r="G116" i="1" s="1"/>
  <c r="C117" i="1" s="1"/>
  <c r="D117" i="1" s="1"/>
  <c r="B116" i="1"/>
  <c r="B117" i="1" l="1"/>
  <c r="E117" i="1"/>
  <c r="F117" i="1"/>
  <c r="G117" i="1" s="1"/>
  <c r="C118" i="1" s="1"/>
  <c r="D118" i="1" l="1"/>
  <c r="E118" i="1"/>
  <c r="B118" i="1"/>
  <c r="F118" i="1" l="1"/>
  <c r="G118" i="1" s="1"/>
  <c r="C119" i="1" s="1"/>
  <c r="E119" i="1" s="1"/>
  <c r="D119" i="1" l="1"/>
  <c r="F119" i="1" s="1"/>
  <c r="G119" i="1" s="1"/>
  <c r="C120" i="1" s="1"/>
  <c r="B120" i="1" s="1"/>
  <c r="B119" i="1"/>
  <c r="E120" i="1" l="1"/>
  <c r="D120" i="1"/>
  <c r="F120" i="1" s="1"/>
  <c r="G120" i="1" s="1"/>
  <c r="C121" i="1" s="1"/>
  <c r="E121" i="1" s="1"/>
  <c r="B121" i="1" l="1"/>
  <c r="D121" i="1"/>
  <c r="F121" i="1" s="1"/>
  <c r="G121" i="1" s="1"/>
  <c r="C122" i="1" s="1"/>
  <c r="D122" i="1" s="1"/>
  <c r="B122" i="1" l="1"/>
  <c r="E122" i="1"/>
  <c r="F122" i="1"/>
  <c r="G122" i="1" s="1"/>
  <c r="C123" i="1" s="1"/>
  <c r="B123" i="1" s="1"/>
  <c r="D123" i="1" l="1"/>
  <c r="E123" i="1"/>
  <c r="F123" i="1" l="1"/>
  <c r="G123" i="1" s="1"/>
  <c r="C124" i="1" s="1"/>
  <c r="E124" i="1" s="1"/>
  <c r="B124" i="1" l="1"/>
  <c r="D124" i="1"/>
  <c r="F124" i="1" s="1"/>
  <c r="G124" i="1" s="1"/>
  <c r="C125" i="1" s="1"/>
  <c r="B125" i="1" s="1"/>
  <c r="E125" i="1" l="1"/>
  <c r="D125" i="1"/>
  <c r="F125" i="1" l="1"/>
  <c r="G125" i="1" s="1"/>
  <c r="C126" i="1" s="1"/>
  <c r="D126" i="1" l="1"/>
  <c r="B126" i="1"/>
  <c r="E126" i="1"/>
  <c r="F126" i="1" l="1"/>
  <c r="G126" i="1" s="1"/>
  <c r="C127" i="1" s="1"/>
  <c r="D127" i="1" s="1"/>
  <c r="E127" i="1" l="1"/>
  <c r="B127" i="1"/>
  <c r="F127" i="1"/>
  <c r="G127" i="1" s="1"/>
  <c r="C128" i="1" s="1"/>
  <c r="D128" i="1" s="1"/>
  <c r="B128" i="1" l="1"/>
  <c r="E128" i="1"/>
  <c r="F128" i="1" s="1"/>
  <c r="G128" i="1" s="1"/>
  <c r="C129" i="1" s="1"/>
  <c r="E129" i="1" s="1"/>
  <c r="D129" i="1" l="1"/>
  <c r="F129" i="1" s="1"/>
  <c r="G129" i="1" s="1"/>
  <c r="C130" i="1" s="1"/>
  <c r="B129" i="1"/>
  <c r="B130" i="1" l="1"/>
  <c r="E130" i="1"/>
  <c r="D130" i="1"/>
  <c r="F130" i="1" s="1"/>
  <c r="G130" i="1" s="1"/>
  <c r="C131" i="1" s="1"/>
  <c r="D131" i="1" s="1"/>
  <c r="C6" i="1"/>
  <c r="B131" i="1" l="1"/>
  <c r="E131" i="1"/>
  <c r="C7" i="1"/>
  <c r="F131" i="1" l="1"/>
  <c r="G131" i="1" s="1"/>
  <c r="C132" i="1" s="1"/>
  <c r="D132" i="1" s="1"/>
  <c r="B132" i="1" l="1"/>
  <c r="E132" i="1"/>
  <c r="F132" i="1" s="1"/>
  <c r="G132" i="1" s="1"/>
  <c r="C133" i="1" s="1"/>
  <c r="D133" i="1" s="1"/>
  <c r="C8" i="1"/>
  <c r="C9" i="1" l="1"/>
  <c r="E7" i="1" s="1"/>
  <c r="E8" i="1" s="1"/>
  <c r="E9" i="1" s="1"/>
  <c r="E133" i="1"/>
  <c r="F133" i="1" s="1"/>
  <c r="G133" i="1" s="1"/>
  <c r="C134" i="1" s="1"/>
  <c r="B133" i="1"/>
  <c r="E134" i="1" l="1"/>
  <c r="D134" i="1"/>
  <c r="B134" i="1"/>
  <c r="F134" i="1" l="1"/>
  <c r="G134" i="1" s="1"/>
  <c r="C135" i="1" s="1"/>
  <c r="B135" i="1" s="1"/>
  <c r="E135" i="1" l="1"/>
  <c r="D135" i="1"/>
  <c r="F135" i="1" l="1"/>
  <c r="G135" i="1" s="1"/>
  <c r="C136" i="1" s="1"/>
  <c r="E136" i="1" l="1"/>
  <c r="B136" i="1"/>
  <c r="D136" i="1"/>
  <c r="F136" i="1" l="1"/>
  <c r="G136" i="1" s="1"/>
  <c r="C137" i="1" s="1"/>
  <c r="B137" i="1" l="1"/>
  <c r="D137" i="1"/>
  <c r="E137" i="1"/>
  <c r="F137" i="1" l="1"/>
  <c r="G137" i="1" s="1"/>
  <c r="C138" i="1" s="1"/>
  <c r="B138" i="1" s="1"/>
  <c r="E138" i="1" l="1"/>
  <c r="D138" i="1"/>
  <c r="F138" i="1" l="1"/>
  <c r="G138" i="1" s="1"/>
  <c r="C139" i="1" s="1"/>
  <c r="B139" i="1" l="1"/>
  <c r="E139" i="1"/>
  <c r="D139" i="1"/>
  <c r="F139" i="1" s="1"/>
  <c r="G139" i="1" s="1"/>
  <c r="C140" i="1" s="1"/>
  <c r="E140" i="1" l="1"/>
  <c r="B140" i="1"/>
  <c r="D140" i="1"/>
  <c r="F140" i="1" l="1"/>
  <c r="G140" i="1" s="1"/>
  <c r="C141" i="1" s="1"/>
  <c r="E141" i="1" s="1"/>
  <c r="D141" i="1" l="1"/>
  <c r="F141" i="1" s="1"/>
  <c r="G141" i="1" s="1"/>
  <c r="C142" i="1" s="1"/>
  <c r="D142" i="1" s="1"/>
  <c r="B141" i="1"/>
  <c r="E142" i="1" l="1"/>
  <c r="F142" i="1" s="1"/>
  <c r="G142" i="1" s="1"/>
  <c r="C143" i="1" s="1"/>
  <c r="D143" i="1" s="1"/>
  <c r="B142" i="1"/>
  <c r="E143" i="1" l="1"/>
  <c r="F143" i="1" s="1"/>
  <c r="G143" i="1" s="1"/>
  <c r="C144" i="1" s="1"/>
  <c r="B143" i="1"/>
  <c r="D144" i="1" l="1"/>
  <c r="E144" i="1"/>
  <c r="B144" i="1"/>
  <c r="F144" i="1" l="1"/>
  <c r="G144" i="1" s="1"/>
  <c r="C145" i="1" s="1"/>
  <c r="D145" i="1" l="1"/>
  <c r="F145" i="1" s="1"/>
  <c r="G145" i="1" s="1"/>
  <c r="C146" i="1" s="1"/>
  <c r="B145" i="1"/>
  <c r="E145" i="1"/>
  <c r="E146" i="1" l="1"/>
  <c r="D146" i="1"/>
  <c r="F146" i="1" s="1"/>
  <c r="G146" i="1" s="1"/>
  <c r="C147" i="1" s="1"/>
  <c r="D147" i="1" s="1"/>
  <c r="B146" i="1"/>
  <c r="B147" i="1" l="1"/>
  <c r="E147" i="1"/>
  <c r="F147" i="1" s="1"/>
  <c r="G147" i="1" s="1"/>
  <c r="C148" i="1" s="1"/>
  <c r="B148" i="1" l="1"/>
  <c r="E148" i="1"/>
  <c r="D148" i="1"/>
  <c r="F148" i="1" s="1"/>
  <c r="G148" i="1" s="1"/>
  <c r="C149" i="1" s="1"/>
  <c r="B149" i="1" l="1"/>
  <c r="E149" i="1"/>
  <c r="D149" i="1"/>
  <c r="F149" i="1" s="1"/>
  <c r="G149" i="1" s="1"/>
  <c r="C150" i="1" s="1"/>
  <c r="B150" i="1" l="1"/>
  <c r="D150" i="1"/>
  <c r="E150" i="1"/>
  <c r="F150" i="1" l="1"/>
  <c r="G150" i="1" s="1"/>
  <c r="C151" i="1" s="1"/>
  <c r="E151" i="1" s="1"/>
  <c r="B151" i="1" l="1"/>
  <c r="D151" i="1"/>
  <c r="F151" i="1" s="1"/>
  <c r="G151" i="1" s="1"/>
  <c r="C152" i="1" s="1"/>
  <c r="E152" i="1" s="1"/>
  <c r="B152" i="1" l="1"/>
  <c r="D152" i="1"/>
  <c r="F152" i="1" s="1"/>
  <c r="G152" i="1" s="1"/>
  <c r="C153" i="1" s="1"/>
  <c r="D153" i="1" s="1"/>
  <c r="E153" i="1" l="1"/>
  <c r="F153" i="1" s="1"/>
  <c r="G153" i="1" s="1"/>
  <c r="C154" i="1" s="1"/>
  <c r="B153" i="1"/>
  <c r="B154" i="1" l="1"/>
  <c r="E154" i="1"/>
  <c r="D154" i="1"/>
  <c r="F154" i="1" s="1"/>
  <c r="G154" i="1" s="1"/>
  <c r="C155" i="1" s="1"/>
  <c r="E155" i="1" s="1"/>
  <c r="D155" i="1" l="1"/>
  <c r="F155" i="1" s="1"/>
  <c r="G155" i="1" s="1"/>
  <c r="C156" i="1" s="1"/>
  <c r="B155" i="1"/>
  <c r="D156" i="1" l="1"/>
  <c r="B156" i="1"/>
  <c r="E156" i="1"/>
  <c r="F156" i="1" l="1"/>
  <c r="G156" i="1" s="1"/>
  <c r="C157" i="1" s="1"/>
  <c r="E157" i="1" s="1"/>
  <c r="D157" i="1" l="1"/>
  <c r="F157" i="1" s="1"/>
  <c r="G157" i="1" s="1"/>
  <c r="C158" i="1" s="1"/>
  <c r="B158" i="1" s="1"/>
  <c r="B157" i="1"/>
  <c r="D158" i="1" l="1"/>
  <c r="E158" i="1"/>
  <c r="F158" i="1" l="1"/>
  <c r="G158" i="1" s="1"/>
  <c r="C159" i="1" s="1"/>
  <c r="E159" i="1" l="1"/>
  <c r="D159" i="1"/>
  <c r="F159" i="1" s="1"/>
  <c r="G159" i="1" s="1"/>
  <c r="C160" i="1" s="1"/>
  <c r="B159" i="1"/>
  <c r="D160" i="1" l="1"/>
  <c r="F160" i="1" s="1"/>
  <c r="G160" i="1" s="1"/>
  <c r="C161" i="1" s="1"/>
  <c r="B160" i="1"/>
  <c r="E160" i="1"/>
  <c r="B161" i="1" l="1"/>
  <c r="E161" i="1"/>
  <c r="D161" i="1"/>
  <c r="F161" i="1" s="1"/>
  <c r="G161" i="1" s="1"/>
  <c r="C162" i="1" s="1"/>
  <c r="B162" i="1" l="1"/>
  <c r="D162" i="1"/>
  <c r="E162" i="1"/>
  <c r="F162" i="1"/>
  <c r="G162" i="1" s="1"/>
  <c r="C163" i="1" s="1"/>
  <c r="E163" i="1" l="1"/>
  <c r="D163" i="1"/>
  <c r="B163" i="1"/>
  <c r="F163" i="1" l="1"/>
  <c r="G163" i="1" s="1"/>
  <c r="C164" i="1" s="1"/>
  <c r="B164" i="1" l="1"/>
  <c r="E164" i="1"/>
  <c r="D164" i="1"/>
  <c r="F164" i="1" s="1"/>
  <c r="G164" i="1" s="1"/>
  <c r="C165" i="1" s="1"/>
  <c r="B165" i="1" l="1"/>
  <c r="E165" i="1"/>
  <c r="D165" i="1"/>
  <c r="F165" i="1" s="1"/>
  <c r="G165" i="1" s="1"/>
  <c r="C166" i="1" s="1"/>
  <c r="D166" i="1" l="1"/>
  <c r="E166" i="1"/>
  <c r="B166" i="1"/>
  <c r="F166" i="1" l="1"/>
  <c r="G166" i="1" s="1"/>
  <c r="C167" i="1" s="1"/>
  <c r="B167" i="1" s="1"/>
  <c r="D167" i="1" l="1"/>
  <c r="E167" i="1"/>
  <c r="F167" i="1" l="1"/>
  <c r="G167" i="1" s="1"/>
  <c r="C168" i="1" s="1"/>
  <c r="E168" i="1" l="1"/>
  <c r="D168" i="1"/>
  <c r="F168" i="1" s="1"/>
  <c r="G168" i="1" s="1"/>
  <c r="C169" i="1" s="1"/>
  <c r="B168" i="1"/>
  <c r="E169" i="1" l="1"/>
  <c r="D169" i="1"/>
  <c r="F169" i="1" s="1"/>
  <c r="G169" i="1" s="1"/>
  <c r="C170" i="1" s="1"/>
  <c r="B169" i="1"/>
  <c r="E170" i="1" l="1"/>
  <c r="D170" i="1"/>
  <c r="F170" i="1" s="1"/>
  <c r="G170" i="1" s="1"/>
  <c r="C171" i="1" s="1"/>
  <c r="B170" i="1"/>
  <c r="B171" i="1" l="1"/>
  <c r="E171" i="1"/>
  <c r="D171" i="1"/>
  <c r="F171" i="1" s="1"/>
  <c r="G171" i="1" s="1"/>
  <c r="C172" i="1" s="1"/>
  <c r="E172" i="1" l="1"/>
  <c r="B172" i="1"/>
  <c r="D172" i="1"/>
  <c r="F172" i="1" s="1"/>
  <c r="G172" i="1" s="1"/>
  <c r="C173" i="1" s="1"/>
  <c r="B173" i="1" l="1"/>
  <c r="D173" i="1"/>
  <c r="F173" i="1" s="1"/>
  <c r="G173" i="1" s="1"/>
  <c r="C174" i="1" s="1"/>
  <c r="E174" i="1" s="1"/>
  <c r="E173" i="1"/>
  <c r="D174" i="1" l="1"/>
  <c r="F174" i="1" s="1"/>
  <c r="G174" i="1" s="1"/>
  <c r="C175" i="1" s="1"/>
  <c r="B175" i="1" s="1"/>
  <c r="B174" i="1"/>
  <c r="D175" i="1" l="1"/>
  <c r="E175" i="1"/>
  <c r="F175" i="1" l="1"/>
  <c r="G175" i="1" s="1"/>
  <c r="C176" i="1" s="1"/>
  <c r="B176" i="1" l="1"/>
  <c r="E176" i="1"/>
  <c r="D176" i="1"/>
  <c r="F176" i="1" s="1"/>
  <c r="G176" i="1" s="1"/>
  <c r="C177" i="1" s="1"/>
  <c r="D177" i="1" l="1"/>
  <c r="E177" i="1"/>
  <c r="B177" i="1"/>
  <c r="F177" i="1" l="1"/>
  <c r="G177" i="1" s="1"/>
  <c r="C178" i="1" s="1"/>
  <c r="B178" i="1" l="1"/>
  <c r="D178" i="1"/>
  <c r="E178" i="1"/>
  <c r="F178" i="1" l="1"/>
  <c r="G178" i="1" s="1"/>
  <c r="C179" i="1" s="1"/>
  <c r="D179" i="1" s="1"/>
  <c r="B179" i="1" l="1"/>
  <c r="E179" i="1"/>
  <c r="F179" i="1" s="1"/>
  <c r="G179" i="1" s="1"/>
  <c r="C180" i="1" s="1"/>
  <c r="E180" i="1" l="1"/>
  <c r="B180" i="1"/>
  <c r="D180" i="1"/>
  <c r="F180" i="1" s="1"/>
  <c r="G180" i="1" s="1"/>
  <c r="C181" i="1" s="1"/>
  <c r="E181" i="1" s="1"/>
  <c r="D181" i="1" l="1"/>
  <c r="F181" i="1" s="1"/>
  <c r="G181" i="1" s="1"/>
  <c r="C182" i="1" s="1"/>
  <c r="B182" i="1" s="1"/>
  <c r="B181" i="1"/>
  <c r="D182" i="1" l="1"/>
  <c r="E182" i="1"/>
  <c r="F182" i="1" l="1"/>
  <c r="G182" i="1" s="1"/>
  <c r="C183" i="1" s="1"/>
  <c r="E183" i="1" l="1"/>
  <c r="D183" i="1"/>
  <c r="F183" i="1" s="1"/>
  <c r="G183" i="1" s="1"/>
  <c r="C184" i="1" s="1"/>
  <c r="B183" i="1"/>
  <c r="E184" i="1" l="1"/>
  <c r="B184" i="1"/>
  <c r="D184" i="1"/>
  <c r="F184" i="1" s="1"/>
  <c r="G184" i="1" s="1"/>
  <c r="C185" i="1" s="1"/>
  <c r="D185" i="1" s="1"/>
  <c r="E185" i="1" l="1"/>
  <c r="F185" i="1" s="1"/>
  <c r="G185" i="1" s="1"/>
  <c r="C186" i="1" s="1"/>
  <c r="D186" i="1" s="1"/>
  <c r="B185" i="1"/>
  <c r="E186" i="1" l="1"/>
  <c r="F186" i="1" s="1"/>
  <c r="G186" i="1" s="1"/>
  <c r="C187" i="1" s="1"/>
  <c r="B187" i="1" s="1"/>
  <c r="B186" i="1"/>
  <c r="D187" i="1" l="1"/>
  <c r="E187" i="1"/>
  <c r="F187" i="1" l="1"/>
  <c r="G187" i="1" s="1"/>
  <c r="C188" i="1" s="1"/>
  <c r="E188" i="1" s="1"/>
  <c r="B188" i="1" l="1"/>
  <c r="D188" i="1"/>
  <c r="F188" i="1" s="1"/>
  <c r="G188" i="1" s="1"/>
  <c r="C189" i="1" s="1"/>
  <c r="B189" i="1" l="1"/>
  <c r="D189" i="1"/>
  <c r="E189" i="1"/>
  <c r="F189" i="1" l="1"/>
  <c r="G189" i="1" s="1"/>
  <c r="C190" i="1" s="1"/>
  <c r="B190" i="1" l="1"/>
  <c r="E190" i="1"/>
  <c r="D190" i="1"/>
  <c r="F190" i="1" l="1"/>
  <c r="G190" i="1" s="1"/>
  <c r="C191" i="1" s="1"/>
  <c r="D191" i="1" s="1"/>
  <c r="E191" i="1" l="1"/>
  <c r="F191" i="1" s="1"/>
  <c r="G191" i="1" s="1"/>
  <c r="C192" i="1" s="1"/>
  <c r="D192" i="1" s="1"/>
  <c r="B191" i="1"/>
  <c r="E192" i="1" l="1"/>
  <c r="F192" i="1" s="1"/>
  <c r="G192" i="1" s="1"/>
  <c r="C193" i="1" s="1"/>
  <c r="B192" i="1"/>
  <c r="D193" i="1" l="1"/>
  <c r="F193" i="1" s="1"/>
  <c r="G193" i="1" s="1"/>
  <c r="C194" i="1" s="1"/>
  <c r="B194" i="1" s="1"/>
  <c r="E193" i="1"/>
  <c r="B193" i="1"/>
  <c r="E194" i="1" l="1"/>
  <c r="D194" i="1"/>
  <c r="F194" i="1" l="1"/>
  <c r="G194" i="1" s="1"/>
  <c r="C195" i="1" s="1"/>
  <c r="D195" i="1" s="1"/>
  <c r="E195" i="1" l="1"/>
  <c r="F195" i="1" s="1"/>
  <c r="G195" i="1" s="1"/>
  <c r="C196" i="1" s="1"/>
  <c r="E196" i="1" s="1"/>
  <c r="B195" i="1"/>
  <c r="B196" i="1" l="1"/>
  <c r="D196" i="1"/>
  <c r="F196" i="1" s="1"/>
  <c r="G196" i="1" s="1"/>
  <c r="C197" i="1" s="1"/>
  <c r="B197" i="1" l="1"/>
  <c r="E197" i="1"/>
  <c r="D197" i="1"/>
  <c r="F197" i="1" s="1"/>
  <c r="G197" i="1" s="1"/>
  <c r="C198" i="1" s="1"/>
  <c r="B198" i="1" s="1"/>
  <c r="E198" i="1" l="1"/>
  <c r="D198" i="1"/>
  <c r="F198" i="1" s="1"/>
  <c r="G198" i="1" s="1"/>
  <c r="C199" i="1" s="1"/>
  <c r="D199" i="1" s="1"/>
  <c r="B199" i="1" l="1"/>
  <c r="E199" i="1"/>
  <c r="F199" i="1" s="1"/>
  <c r="G199" i="1" s="1"/>
  <c r="C200" i="1" s="1"/>
  <c r="D200" i="1" s="1"/>
  <c r="B200" i="1" l="1"/>
  <c r="E200" i="1"/>
  <c r="F200" i="1" s="1"/>
  <c r="G200" i="1" s="1"/>
  <c r="C201" i="1" s="1"/>
  <c r="B201" i="1" l="1"/>
  <c r="E201" i="1"/>
  <c r="D201" i="1"/>
  <c r="F201" i="1" s="1"/>
  <c r="G201" i="1" s="1"/>
  <c r="C202" i="1" s="1"/>
  <c r="B202" i="1" l="1"/>
  <c r="D202" i="1"/>
  <c r="E202" i="1"/>
  <c r="F202" i="1" l="1"/>
  <c r="G202" i="1" s="1"/>
  <c r="C203" i="1" s="1"/>
  <c r="D203" i="1" s="1"/>
  <c r="E203" i="1" l="1"/>
  <c r="F203" i="1" s="1"/>
  <c r="G203" i="1" s="1"/>
  <c r="C204" i="1" s="1"/>
  <c r="B204" i="1" s="1"/>
  <c r="B203" i="1"/>
  <c r="E204" i="1" l="1"/>
  <c r="D204" i="1"/>
  <c r="F204" i="1" s="1"/>
  <c r="G204" i="1" s="1"/>
  <c r="C205" i="1" s="1"/>
  <c r="D205" i="1" s="1"/>
  <c r="F205" i="1" l="1"/>
  <c r="G205" i="1" s="1"/>
  <c r="C206" i="1" s="1"/>
  <c r="B205" i="1"/>
  <c r="E205" i="1"/>
  <c r="B206" i="1" l="1"/>
  <c r="E206" i="1"/>
  <c r="D206" i="1"/>
  <c r="F206" i="1" l="1"/>
  <c r="G206" i="1" s="1"/>
  <c r="C207" i="1" s="1"/>
  <c r="D207" i="1" s="1"/>
  <c r="B207" i="1" l="1"/>
  <c r="E207" i="1"/>
  <c r="F207" i="1" s="1"/>
  <c r="G207" i="1" s="1"/>
  <c r="C208" i="1" s="1"/>
  <c r="B208" i="1" l="1"/>
  <c r="D208" i="1"/>
  <c r="F208" i="1" s="1"/>
  <c r="G208" i="1" s="1"/>
  <c r="C209" i="1" s="1"/>
  <c r="B209" i="1" s="1"/>
  <c r="E208" i="1"/>
  <c r="E209" i="1" l="1"/>
  <c r="D209" i="1"/>
  <c r="F209" i="1" l="1"/>
  <c r="G209" i="1" s="1"/>
  <c r="C210" i="1" s="1"/>
  <c r="D210" i="1" s="1"/>
  <c r="B210" i="1"/>
  <c r="E210" i="1" l="1"/>
  <c r="F210" i="1"/>
  <c r="G210" i="1" s="1"/>
  <c r="C211" i="1" s="1"/>
  <c r="B211" i="1" l="1"/>
  <c r="D211" i="1"/>
  <c r="E211" i="1"/>
  <c r="F211" i="1" l="1"/>
  <c r="G211" i="1" s="1"/>
  <c r="C212" i="1" s="1"/>
  <c r="B212" i="1" s="1"/>
  <c r="D212" i="1"/>
  <c r="E212" i="1" l="1"/>
  <c r="F212" i="1"/>
  <c r="G212" i="1" s="1"/>
  <c r="C213" i="1" s="1"/>
  <c r="E213" i="1" s="1"/>
  <c r="D213" i="1" l="1"/>
  <c r="F213" i="1" s="1"/>
  <c r="G213" i="1" s="1"/>
  <c r="C214" i="1" s="1"/>
  <c r="B213" i="1"/>
  <c r="B214" i="1" l="1"/>
  <c r="D214" i="1"/>
  <c r="E214" i="1"/>
  <c r="F214" i="1" s="1"/>
  <c r="G214" i="1" s="1"/>
  <c r="C215" i="1" s="1"/>
  <c r="B215" i="1" l="1"/>
  <c r="E215" i="1"/>
  <c r="D215" i="1"/>
  <c r="F215" i="1" s="1"/>
  <c r="G215" i="1" s="1"/>
  <c r="C216" i="1" s="1"/>
  <c r="E216" i="1" l="1"/>
  <c r="D216" i="1"/>
  <c r="B216" i="1"/>
  <c r="F216" i="1" l="1"/>
  <c r="G216" i="1" s="1"/>
  <c r="C217" i="1" s="1"/>
  <c r="B217" i="1" s="1"/>
  <c r="D217" i="1"/>
  <c r="E217" i="1"/>
  <c r="F217" i="1" l="1"/>
  <c r="G217" i="1" s="1"/>
  <c r="C218" i="1" s="1"/>
  <c r="D218" i="1"/>
  <c r="E218" i="1"/>
  <c r="B218" i="1"/>
  <c r="F218" i="1" l="1"/>
  <c r="G218" i="1" s="1"/>
  <c r="C219" i="1" s="1"/>
  <c r="E219" i="1" l="1"/>
  <c r="B219" i="1"/>
  <c r="D219" i="1"/>
  <c r="F219" i="1" s="1"/>
  <c r="G219" i="1" s="1"/>
  <c r="C220" i="1" s="1"/>
  <c r="D220" i="1" l="1"/>
  <c r="B220" i="1"/>
  <c r="E220" i="1"/>
  <c r="F220" i="1" l="1"/>
  <c r="G220" i="1" s="1"/>
  <c r="C221" i="1" s="1"/>
  <c r="B221" i="1"/>
  <c r="D221" i="1"/>
  <c r="E221" i="1"/>
  <c r="F221" i="1" l="1"/>
  <c r="G221" i="1" s="1"/>
  <c r="C222" i="1" s="1"/>
  <c r="E222" i="1" l="1"/>
  <c r="B222" i="1"/>
  <c r="D222" i="1"/>
  <c r="F222" i="1" l="1"/>
  <c r="G222" i="1" s="1"/>
  <c r="C223" i="1" s="1"/>
  <c r="B223" i="1" s="1"/>
  <c r="E223" i="1" l="1"/>
  <c r="D223" i="1"/>
  <c r="F223" i="1" s="1"/>
  <c r="G223" i="1" s="1"/>
  <c r="C224" i="1" s="1"/>
  <c r="D224" i="1" s="1"/>
  <c r="B224" i="1" l="1"/>
  <c r="E224" i="1"/>
  <c r="F224" i="1" s="1"/>
  <c r="G224" i="1" s="1"/>
  <c r="C225" i="1" s="1"/>
  <c r="B225" i="1" l="1"/>
  <c r="E225" i="1"/>
  <c r="D225" i="1"/>
  <c r="F225" i="1" s="1"/>
  <c r="G225" i="1" s="1"/>
  <c r="C226" i="1" s="1"/>
  <c r="E226" i="1" l="1"/>
  <c r="B226" i="1"/>
  <c r="D226" i="1"/>
  <c r="F226" i="1" l="1"/>
  <c r="G226" i="1" s="1"/>
  <c r="C227" i="1" s="1"/>
  <c r="E227" i="1" l="1"/>
  <c r="D227" i="1"/>
  <c r="B227" i="1"/>
  <c r="F227" i="1" l="1"/>
  <c r="G227" i="1" s="1"/>
  <c r="C228" i="1" s="1"/>
  <c r="E228" i="1" l="1"/>
  <c r="D228" i="1"/>
  <c r="B228" i="1"/>
  <c r="F228" i="1" l="1"/>
  <c r="G228" i="1" s="1"/>
  <c r="C229" i="1" s="1"/>
  <c r="E229" i="1" l="1"/>
  <c r="D229" i="1"/>
  <c r="B229" i="1"/>
  <c r="F229" i="1" l="1"/>
  <c r="G229" i="1" s="1"/>
  <c r="C230" i="1" s="1"/>
  <c r="E230" i="1" l="1"/>
  <c r="B230" i="1"/>
  <c r="D230" i="1"/>
  <c r="F230" i="1" l="1"/>
  <c r="G230" i="1" s="1"/>
  <c r="C231" i="1" s="1"/>
  <c r="B231" i="1" l="1"/>
  <c r="D231" i="1"/>
  <c r="E231" i="1"/>
  <c r="F231" i="1" l="1"/>
  <c r="G231" i="1" s="1"/>
  <c r="C232" i="1" s="1"/>
  <c r="B232" i="1" l="1"/>
  <c r="E232" i="1"/>
  <c r="D232" i="1"/>
  <c r="F232" i="1" s="1"/>
  <c r="G232" i="1" s="1"/>
  <c r="C233" i="1" s="1"/>
  <c r="E233" i="1" l="1"/>
  <c r="B233" i="1"/>
  <c r="D233" i="1"/>
  <c r="F233" i="1" l="1"/>
  <c r="G233" i="1" s="1"/>
  <c r="C234" i="1" s="1"/>
  <c r="E234" i="1" s="1"/>
  <c r="B234" i="1" l="1"/>
  <c r="D234" i="1"/>
  <c r="F234" i="1" s="1"/>
  <c r="G234" i="1" s="1"/>
  <c r="C235" i="1" s="1"/>
  <c r="B235" i="1" l="1"/>
  <c r="E235" i="1"/>
  <c r="D235" i="1"/>
  <c r="F235" i="1" s="1"/>
  <c r="G235" i="1" s="1"/>
  <c r="C236" i="1" s="1"/>
  <c r="D236" i="1" l="1"/>
  <c r="B236" i="1"/>
  <c r="E236" i="1"/>
  <c r="F236" i="1" l="1"/>
  <c r="G236" i="1" s="1"/>
  <c r="C237" i="1" s="1"/>
  <c r="B237" i="1" s="1"/>
  <c r="E237" i="1" l="1"/>
  <c r="D237" i="1"/>
  <c r="F237" i="1" s="1"/>
  <c r="G237" i="1" s="1"/>
  <c r="C238" i="1" s="1"/>
  <c r="D238" i="1" l="1"/>
  <c r="E238" i="1"/>
  <c r="B238" i="1"/>
  <c r="F238" i="1" l="1"/>
  <c r="G238" i="1" s="1"/>
  <c r="C239" i="1" s="1"/>
  <c r="D239" i="1" l="1"/>
  <c r="B239" i="1"/>
  <c r="E239" i="1"/>
  <c r="F239" i="1" l="1"/>
  <c r="G239" i="1" s="1"/>
  <c r="C240" i="1" s="1"/>
  <c r="B240" i="1" s="1"/>
  <c r="D240" i="1" l="1"/>
  <c r="E240" i="1"/>
  <c r="F240" i="1" l="1"/>
  <c r="G240" i="1" s="1"/>
  <c r="C241" i="1" s="1"/>
  <c r="E241" i="1" s="1"/>
  <c r="D241" i="1"/>
  <c r="B241" i="1" l="1"/>
  <c r="F241" i="1"/>
  <c r="G241" i="1" s="1"/>
  <c r="C242" i="1" s="1"/>
  <c r="E242" i="1" s="1"/>
  <c r="B242" i="1" l="1"/>
  <c r="D242" i="1"/>
  <c r="F242" i="1" s="1"/>
  <c r="G242" i="1" s="1"/>
  <c r="C243" i="1" s="1"/>
  <c r="E243" i="1" s="1"/>
  <c r="D243" i="1" l="1"/>
  <c r="F243" i="1" s="1"/>
  <c r="G243" i="1" s="1"/>
  <c r="C244" i="1" s="1"/>
  <c r="E244" i="1" s="1"/>
  <c r="B243" i="1"/>
  <c r="B244" i="1" l="1"/>
  <c r="D244" i="1"/>
  <c r="F244" i="1" s="1"/>
  <c r="G244" i="1" s="1"/>
  <c r="C245" i="1" s="1"/>
  <c r="D245" i="1" s="1"/>
  <c r="E245" i="1" l="1"/>
  <c r="F245" i="1" s="1"/>
  <c r="G245" i="1" s="1"/>
  <c r="C246" i="1" s="1"/>
  <c r="B245" i="1"/>
  <c r="E246" i="1" l="1"/>
  <c r="D246" i="1"/>
  <c r="B246" i="1"/>
  <c r="F246" i="1" l="1"/>
  <c r="G246" i="1" s="1"/>
  <c r="C247" i="1" s="1"/>
  <c r="D247" i="1" l="1"/>
  <c r="B247" i="1"/>
  <c r="E247" i="1"/>
  <c r="F247" i="1" l="1"/>
  <c r="G247" i="1" s="1"/>
  <c r="C248" i="1" s="1"/>
  <c r="E248" i="1" l="1"/>
  <c r="B248" i="1"/>
  <c r="D248" i="1"/>
  <c r="F248" i="1" l="1"/>
  <c r="G248" i="1" s="1"/>
  <c r="C249" i="1" s="1"/>
  <c r="D249" i="1" l="1"/>
  <c r="B249" i="1"/>
  <c r="E249" i="1"/>
  <c r="F249" i="1" l="1"/>
  <c r="G249" i="1" s="1"/>
  <c r="C250" i="1" s="1"/>
  <c r="B250" i="1" l="1"/>
  <c r="D250" i="1"/>
  <c r="E250" i="1"/>
  <c r="F250" i="1" l="1"/>
  <c r="G250" i="1" s="1"/>
  <c r="C251" i="1" s="1"/>
  <c r="D251" i="1" s="1"/>
  <c r="B251" i="1" l="1"/>
  <c r="E251" i="1"/>
  <c r="F251" i="1" s="1"/>
  <c r="G251" i="1" s="1"/>
  <c r="C252" i="1" s="1"/>
  <c r="D252" i="1" s="1"/>
  <c r="E252" i="1" l="1"/>
  <c r="F252" i="1" s="1"/>
  <c r="G252" i="1" s="1"/>
  <c r="C253" i="1" s="1"/>
  <c r="D253" i="1" s="1"/>
  <c r="B252" i="1"/>
  <c r="E253" i="1" l="1"/>
  <c r="B253" i="1"/>
  <c r="F253" i="1" l="1"/>
  <c r="G253" i="1" s="1"/>
  <c r="C254" i="1" s="1"/>
  <c r="D254" i="1" s="1"/>
  <c r="E254" i="1" l="1"/>
  <c r="F254" i="1" s="1"/>
  <c r="G254" i="1" s="1"/>
  <c r="C255" i="1" s="1"/>
  <c r="B255" i="1" s="1"/>
  <c r="B254" i="1"/>
  <c r="D255" i="1" l="1"/>
  <c r="E255" i="1"/>
  <c r="F255" i="1" l="1"/>
  <c r="G255" i="1" s="1"/>
  <c r="C256" i="1" s="1"/>
  <c r="B256" i="1" s="1"/>
  <c r="D256" i="1" l="1"/>
  <c r="E256" i="1"/>
  <c r="F256" i="1" l="1"/>
  <c r="G256" i="1" s="1"/>
  <c r="C257" i="1" s="1"/>
  <c r="E257" i="1" l="1"/>
  <c r="B257" i="1"/>
  <c r="D257" i="1"/>
  <c r="F257" i="1" s="1"/>
  <c r="G257" i="1" s="1"/>
  <c r="C258" i="1" s="1"/>
  <c r="D258" i="1" l="1"/>
  <c r="F258" i="1" s="1"/>
  <c r="G258" i="1" s="1"/>
  <c r="C259" i="1" s="1"/>
  <c r="B259" i="1" s="1"/>
  <c r="B258" i="1"/>
  <c r="E258" i="1"/>
  <c r="D259" i="1" l="1"/>
  <c r="E259" i="1"/>
  <c r="F259" i="1" l="1"/>
  <c r="G259" i="1" s="1"/>
  <c r="C260" i="1" s="1"/>
  <c r="B260" i="1" s="1"/>
  <c r="D260" i="1" l="1"/>
  <c r="E260" i="1"/>
  <c r="F260" i="1" l="1"/>
  <c r="G260" i="1" s="1"/>
  <c r="C261" i="1" s="1"/>
  <c r="D261" i="1" s="1"/>
  <c r="B261" i="1" l="1"/>
  <c r="E261" i="1"/>
  <c r="F261" i="1" s="1"/>
  <c r="G261" i="1" s="1"/>
  <c r="C262" i="1" s="1"/>
  <c r="B262" i="1" s="1"/>
  <c r="D262" i="1" l="1"/>
  <c r="E262" i="1"/>
  <c r="F262" i="1" l="1"/>
  <c r="G262" i="1" s="1"/>
  <c r="C263" i="1" s="1"/>
  <c r="E263" i="1" l="1"/>
  <c r="D263" i="1"/>
  <c r="F263" i="1" s="1"/>
  <c r="G263" i="1" s="1"/>
  <c r="C264" i="1" s="1"/>
  <c r="B263" i="1"/>
  <c r="D264" i="1" l="1"/>
  <c r="E264" i="1"/>
  <c r="B264" i="1"/>
  <c r="F264" i="1" l="1"/>
  <c r="G264" i="1" s="1"/>
  <c r="C265" i="1" s="1"/>
  <c r="E265" i="1" l="1"/>
  <c r="B265" i="1"/>
  <c r="D265" i="1"/>
  <c r="F265" i="1" s="1"/>
  <c r="G265" i="1" s="1"/>
  <c r="C266" i="1" s="1"/>
  <c r="B266" i="1" l="1"/>
  <c r="D266" i="1"/>
  <c r="E266" i="1"/>
  <c r="F266" i="1" l="1"/>
  <c r="G266" i="1" s="1"/>
  <c r="C267" i="1" s="1"/>
  <c r="E267" i="1" s="1"/>
  <c r="D267" i="1" l="1"/>
  <c r="F267" i="1" s="1"/>
  <c r="G267" i="1" s="1"/>
  <c r="C268" i="1" s="1"/>
  <c r="B267" i="1"/>
  <c r="B268" i="1" l="1"/>
  <c r="E268" i="1"/>
  <c r="D268" i="1"/>
  <c r="F268" i="1" l="1"/>
  <c r="G268" i="1" s="1"/>
  <c r="C269" i="1" s="1"/>
  <c r="B269" i="1" l="1"/>
  <c r="D269" i="1"/>
  <c r="E269" i="1"/>
  <c r="F269" i="1" l="1"/>
  <c r="G269" i="1" s="1"/>
  <c r="C270" i="1" s="1"/>
  <c r="E270" i="1" l="1"/>
  <c r="D270" i="1"/>
  <c r="B270" i="1"/>
  <c r="F270" i="1" l="1"/>
  <c r="G270" i="1" s="1"/>
  <c r="C271" i="1" s="1"/>
  <c r="E271" i="1" l="1"/>
  <c r="B271" i="1"/>
  <c r="D271" i="1"/>
  <c r="F271" i="1" s="1"/>
  <c r="G271" i="1" s="1"/>
  <c r="C272" i="1" s="1"/>
  <c r="B272" i="1" l="1"/>
  <c r="D272" i="1"/>
  <c r="E272" i="1"/>
  <c r="F272" i="1" l="1"/>
  <c r="G272" i="1" s="1"/>
  <c r="C273" i="1" s="1"/>
  <c r="B273" i="1" l="1"/>
  <c r="E273" i="1"/>
  <c r="D273" i="1"/>
  <c r="F273" i="1" s="1"/>
  <c r="G273" i="1" s="1"/>
  <c r="C274" i="1" s="1"/>
  <c r="B274" i="1" l="1"/>
  <c r="D274" i="1"/>
  <c r="E274" i="1"/>
  <c r="F274" i="1"/>
  <c r="G274" i="1" s="1"/>
  <c r="C275" i="1" s="1"/>
  <c r="D275" i="1" l="1"/>
  <c r="F275" i="1" s="1"/>
  <c r="G275" i="1" s="1"/>
  <c r="C276" i="1" s="1"/>
  <c r="B275" i="1"/>
  <c r="E275" i="1"/>
  <c r="B276" i="1" l="1"/>
  <c r="E276" i="1"/>
  <c r="D276" i="1"/>
  <c r="F276" i="1" s="1"/>
  <c r="G276" i="1" s="1"/>
  <c r="C277" i="1" s="1"/>
  <c r="D277" i="1" l="1"/>
  <c r="F277" i="1" s="1"/>
  <c r="G277" i="1" s="1"/>
  <c r="C278" i="1" s="1"/>
  <c r="E277" i="1"/>
  <c r="B277" i="1"/>
  <c r="E278" i="1" l="1"/>
  <c r="B278" i="1"/>
  <c r="D278" i="1"/>
  <c r="F278" i="1" s="1"/>
  <c r="G278" i="1" s="1"/>
  <c r="C279" i="1" s="1"/>
  <c r="B279" i="1" l="1"/>
  <c r="D279" i="1"/>
  <c r="E279" i="1"/>
  <c r="F279" i="1"/>
  <c r="G279" i="1" s="1"/>
  <c r="C280" i="1" s="1"/>
  <c r="E280" i="1" l="1"/>
  <c r="F280" i="1" s="1"/>
  <c r="G280" i="1" s="1"/>
  <c r="C281" i="1" s="1"/>
  <c r="D280" i="1"/>
  <c r="B280" i="1"/>
  <c r="D281" i="1" l="1"/>
  <c r="B281" i="1"/>
  <c r="E281" i="1"/>
  <c r="F281" i="1" l="1"/>
  <c r="G281" i="1" s="1"/>
  <c r="C282" i="1" s="1"/>
  <c r="D282" i="1" l="1"/>
  <c r="F282" i="1" s="1"/>
  <c r="G282" i="1" s="1"/>
  <c r="C283" i="1" s="1"/>
  <c r="E282" i="1"/>
  <c r="B282" i="1"/>
  <c r="E283" i="1" l="1"/>
  <c r="B283" i="1"/>
  <c r="D283" i="1"/>
  <c r="F283" i="1" s="1"/>
  <c r="G283" i="1" s="1"/>
  <c r="C284" i="1" s="1"/>
  <c r="E284" i="1" l="1"/>
  <c r="D284" i="1"/>
  <c r="B284" i="1"/>
  <c r="F284" i="1" l="1"/>
  <c r="G284" i="1" s="1"/>
  <c r="C285" i="1" s="1"/>
  <c r="B285" i="1" l="1"/>
  <c r="E285" i="1"/>
  <c r="D285" i="1"/>
  <c r="F285" i="1" s="1"/>
  <c r="G285" i="1" s="1"/>
  <c r="C286" i="1" s="1"/>
  <c r="E286" i="1" l="1"/>
  <c r="D286" i="1"/>
  <c r="B286" i="1"/>
  <c r="F286" i="1" l="1"/>
  <c r="G286" i="1" s="1"/>
  <c r="C287" i="1" s="1"/>
  <c r="B287" i="1" l="1"/>
  <c r="E287" i="1"/>
  <c r="D287" i="1"/>
  <c r="F287" i="1" l="1"/>
  <c r="G287" i="1" s="1"/>
  <c r="C288" i="1" s="1"/>
  <c r="D288" i="1" l="1"/>
  <c r="F288" i="1" s="1"/>
  <c r="G288" i="1" s="1"/>
  <c r="C289" i="1" s="1"/>
  <c r="E288" i="1"/>
  <c r="B288" i="1"/>
  <c r="E289" i="1" l="1"/>
  <c r="B289" i="1"/>
  <c r="D289" i="1"/>
  <c r="F289" i="1" s="1"/>
  <c r="G289" i="1" s="1"/>
  <c r="C290" i="1" s="1"/>
  <c r="B290" i="1" l="1"/>
  <c r="D290" i="1"/>
  <c r="F290" i="1" s="1"/>
  <c r="G290" i="1" s="1"/>
  <c r="C291" i="1" s="1"/>
  <c r="E290" i="1"/>
  <c r="E291" i="1" l="1"/>
  <c r="D291" i="1"/>
  <c r="F291" i="1" s="1"/>
  <c r="G291" i="1" s="1"/>
  <c r="C292" i="1" s="1"/>
  <c r="B291" i="1"/>
  <c r="D292" i="1" l="1"/>
  <c r="F292" i="1" s="1"/>
  <c r="G292" i="1" s="1"/>
  <c r="C293" i="1" s="1"/>
  <c r="E292" i="1"/>
  <c r="B292" i="1"/>
  <c r="E293" i="1" l="1"/>
  <c r="B293" i="1"/>
  <c r="D293" i="1"/>
  <c r="F293" i="1" s="1"/>
  <c r="G293" i="1" s="1"/>
  <c r="C294" i="1" s="1"/>
  <c r="E294" i="1" l="1"/>
  <c r="D294" i="1"/>
  <c r="B294" i="1"/>
  <c r="F294" i="1" l="1"/>
  <c r="G294" i="1" s="1"/>
  <c r="C295" i="1" s="1"/>
  <c r="D295" i="1" l="1"/>
  <c r="F295" i="1" s="1"/>
  <c r="G295" i="1" s="1"/>
  <c r="C296" i="1" s="1"/>
  <c r="E295" i="1"/>
  <c r="B295" i="1"/>
  <c r="B296" i="1" l="1"/>
  <c r="D296" i="1"/>
  <c r="F296" i="1" s="1"/>
  <c r="G296" i="1" s="1"/>
  <c r="C297" i="1" s="1"/>
  <c r="E296" i="1"/>
  <c r="E297" i="1" l="1"/>
  <c r="D297" i="1"/>
  <c r="F297" i="1" s="1"/>
  <c r="G297" i="1" s="1"/>
  <c r="C298" i="1" s="1"/>
  <c r="B297" i="1"/>
  <c r="B298" i="1" l="1"/>
  <c r="E298" i="1"/>
  <c r="D298" i="1"/>
  <c r="F298" i="1" s="1"/>
  <c r="G298" i="1" s="1"/>
  <c r="C299" i="1" s="1"/>
  <c r="D299" i="1" l="1"/>
  <c r="F299" i="1" s="1"/>
  <c r="G299" i="1" s="1"/>
  <c r="C300" i="1" s="1"/>
  <c r="E299" i="1"/>
  <c r="B299" i="1"/>
  <c r="D300" i="1" l="1"/>
  <c r="E300" i="1"/>
  <c r="F300" i="1" s="1"/>
  <c r="G300" i="1" s="1"/>
  <c r="C301" i="1" s="1"/>
  <c r="B300" i="1"/>
  <c r="B301" i="1" l="1"/>
  <c r="E301" i="1"/>
  <c r="D301" i="1"/>
  <c r="F301" i="1"/>
  <c r="G301" i="1" s="1"/>
  <c r="C302" i="1" s="1"/>
  <c r="E302" i="1" l="1"/>
  <c r="B302" i="1"/>
  <c r="D302" i="1"/>
  <c r="F302" i="1" s="1"/>
  <c r="G302" i="1" s="1"/>
  <c r="C303" i="1" s="1"/>
  <c r="D303" i="1" l="1"/>
  <c r="B303" i="1"/>
  <c r="E303" i="1"/>
  <c r="F303" i="1" l="1"/>
  <c r="G303" i="1" s="1"/>
  <c r="C304" i="1" s="1"/>
  <c r="D304" i="1" l="1"/>
  <c r="F304" i="1" s="1"/>
  <c r="G304" i="1" s="1"/>
  <c r="C305" i="1" s="1"/>
  <c r="B304" i="1"/>
  <c r="E304" i="1"/>
  <c r="D305" i="1" l="1"/>
  <c r="E305" i="1"/>
  <c r="F305" i="1" s="1"/>
  <c r="G305" i="1" s="1"/>
  <c r="C306" i="1" s="1"/>
  <c r="B305" i="1"/>
  <c r="B306" i="1" l="1"/>
  <c r="D306" i="1"/>
  <c r="F306" i="1" s="1"/>
  <c r="G306" i="1" s="1"/>
  <c r="C307" i="1" s="1"/>
  <c r="E306" i="1"/>
  <c r="D307" i="1" l="1"/>
  <c r="E307" i="1"/>
  <c r="F307" i="1" s="1"/>
  <c r="G307" i="1" s="1"/>
  <c r="C308" i="1" s="1"/>
  <c r="B308" i="1" s="1"/>
  <c r="B307" i="1"/>
  <c r="D308" i="1" l="1"/>
  <c r="F308" i="1" s="1"/>
  <c r="G308" i="1" s="1"/>
  <c r="C309" i="1" s="1"/>
  <c r="E308" i="1"/>
  <c r="D309" i="1" l="1"/>
  <c r="B309" i="1"/>
  <c r="E309" i="1"/>
  <c r="F309" i="1" l="1"/>
  <c r="G309" i="1" s="1"/>
  <c r="C310" i="1" s="1"/>
  <c r="B310" i="1" s="1"/>
  <c r="D310" i="1" l="1"/>
  <c r="E310" i="1"/>
  <c r="F310" i="1" l="1"/>
  <c r="G310" i="1" s="1"/>
  <c r="C311" i="1" s="1"/>
  <c r="D311" i="1" l="1"/>
  <c r="F311" i="1" s="1"/>
  <c r="G311" i="1" s="1"/>
  <c r="C312" i="1" s="1"/>
  <c r="E311" i="1"/>
  <c r="B311" i="1"/>
  <c r="D312" i="1" l="1"/>
  <c r="B312" i="1"/>
  <c r="E312" i="1"/>
  <c r="F312" i="1" l="1"/>
  <c r="G312" i="1" s="1"/>
  <c r="C313" i="1" s="1"/>
  <c r="E313" i="1" l="1"/>
  <c r="B313" i="1"/>
  <c r="D313" i="1"/>
  <c r="F313" i="1" s="1"/>
  <c r="G313" i="1" s="1"/>
  <c r="C314" i="1" s="1"/>
  <c r="E314" i="1" l="1"/>
  <c r="B314" i="1"/>
  <c r="D314" i="1"/>
  <c r="F314" i="1" s="1"/>
  <c r="G314" i="1" s="1"/>
  <c r="C315" i="1" s="1"/>
  <c r="E315" i="1" l="1"/>
  <c r="B315" i="1"/>
  <c r="D315" i="1"/>
  <c r="F315" i="1" l="1"/>
  <c r="G315" i="1" s="1"/>
  <c r="C316" i="1" s="1"/>
  <c r="B316" i="1" l="1"/>
  <c r="D316" i="1"/>
  <c r="F316" i="1" s="1"/>
  <c r="G316" i="1" s="1"/>
  <c r="C317" i="1" s="1"/>
  <c r="E316" i="1"/>
  <c r="D317" i="1" l="1"/>
  <c r="F317" i="1" s="1"/>
  <c r="G317" i="1" s="1"/>
  <c r="C318" i="1" s="1"/>
  <c r="B317" i="1"/>
  <c r="E317" i="1"/>
  <c r="D318" i="1" l="1"/>
  <c r="F318" i="1" s="1"/>
  <c r="G318" i="1" s="1"/>
  <c r="C319" i="1" s="1"/>
  <c r="B318" i="1"/>
  <c r="E318" i="1"/>
  <c r="D319" i="1" l="1"/>
  <c r="F319" i="1" s="1"/>
  <c r="G319" i="1" s="1"/>
  <c r="C320" i="1" s="1"/>
  <c r="B319" i="1"/>
  <c r="E319" i="1"/>
  <c r="D320" i="1" l="1"/>
  <c r="B320" i="1"/>
  <c r="E320" i="1"/>
  <c r="F320" i="1" l="1"/>
  <c r="G320" i="1" s="1"/>
  <c r="C321" i="1" s="1"/>
  <c r="B321" i="1" s="1"/>
  <c r="D321" i="1" l="1"/>
  <c r="F321" i="1" s="1"/>
  <c r="G321" i="1" s="1"/>
  <c r="C322" i="1" s="1"/>
  <c r="B322" i="1" s="1"/>
  <c r="E321" i="1"/>
  <c r="D322" i="1" l="1"/>
  <c r="E322" i="1"/>
  <c r="F322" i="1" l="1"/>
  <c r="G322" i="1" s="1"/>
  <c r="C323" i="1" s="1"/>
  <c r="E323" i="1" l="1"/>
  <c r="B323" i="1"/>
  <c r="D323" i="1"/>
  <c r="F323" i="1"/>
  <c r="G323" i="1" s="1"/>
  <c r="C324" i="1" s="1"/>
  <c r="E324" i="1" l="1"/>
  <c r="D324" i="1"/>
  <c r="B324" i="1"/>
  <c r="F324" i="1" l="1"/>
  <c r="G324" i="1" s="1"/>
  <c r="C325" i="1" s="1"/>
  <c r="B325" i="1" l="1"/>
  <c r="D325" i="1"/>
  <c r="E325" i="1"/>
  <c r="F325" i="1" l="1"/>
  <c r="G325" i="1" s="1"/>
  <c r="C326" i="1" s="1"/>
  <c r="E326" i="1" l="1"/>
  <c r="F326" i="1" s="1"/>
  <c r="G326" i="1" s="1"/>
  <c r="C327" i="1" s="1"/>
  <c r="D326" i="1"/>
  <c r="B326" i="1"/>
  <c r="E327" i="1" l="1"/>
  <c r="D327" i="1"/>
  <c r="F327" i="1" s="1"/>
  <c r="G327" i="1" s="1"/>
  <c r="C328" i="1" s="1"/>
  <c r="B327" i="1"/>
  <c r="E328" i="1" l="1"/>
  <c r="B328" i="1"/>
  <c r="D328" i="1"/>
  <c r="F328" i="1" s="1"/>
  <c r="G328" i="1" s="1"/>
  <c r="C329" i="1" s="1"/>
  <c r="B329" i="1" l="1"/>
  <c r="D329" i="1"/>
  <c r="F329" i="1" s="1"/>
  <c r="G329" i="1" s="1"/>
  <c r="C330" i="1" s="1"/>
  <c r="E329" i="1"/>
  <c r="E330" i="1" l="1"/>
  <c r="B330" i="1"/>
  <c r="D330" i="1"/>
  <c r="F330" i="1" s="1"/>
  <c r="G330" i="1" s="1"/>
  <c r="C331" i="1" s="1"/>
  <c r="D331" i="1" l="1"/>
  <c r="F331" i="1" s="1"/>
  <c r="G331" i="1" s="1"/>
  <c r="C332" i="1" s="1"/>
  <c r="E331" i="1"/>
  <c r="B331" i="1"/>
  <c r="B332" i="1" l="1"/>
  <c r="E332" i="1"/>
  <c r="D332" i="1"/>
  <c r="F332" i="1"/>
  <c r="G332" i="1" s="1"/>
  <c r="C333" i="1" s="1"/>
  <c r="E333" i="1" s="1"/>
  <c r="B333" i="1" l="1"/>
  <c r="D333" i="1"/>
  <c r="F333" i="1" s="1"/>
  <c r="G333" i="1" s="1"/>
  <c r="C334" i="1" s="1"/>
  <c r="D334" i="1" s="1"/>
  <c r="B334" i="1" l="1"/>
  <c r="E334" i="1"/>
  <c r="F334" i="1" s="1"/>
  <c r="G334" i="1" s="1"/>
  <c r="C335" i="1" s="1"/>
  <c r="D335" i="1" l="1"/>
  <c r="B335" i="1"/>
  <c r="E335" i="1"/>
  <c r="F335" i="1" l="1"/>
  <c r="G335" i="1" s="1"/>
  <c r="C336" i="1" s="1"/>
  <c r="D336" i="1" l="1"/>
  <c r="B336" i="1"/>
  <c r="E336" i="1"/>
  <c r="F336" i="1" l="1"/>
  <c r="G336" i="1" s="1"/>
  <c r="C337" i="1" s="1"/>
  <c r="E337" i="1" l="1"/>
  <c r="D337" i="1"/>
  <c r="B337" i="1"/>
  <c r="F337" i="1" l="1"/>
  <c r="G337" i="1" s="1"/>
  <c r="C338" i="1" s="1"/>
  <c r="E338" i="1" l="1"/>
  <c r="D338" i="1"/>
  <c r="F338" i="1" s="1"/>
  <c r="G338" i="1" s="1"/>
  <c r="C339" i="1" s="1"/>
  <c r="B338" i="1"/>
  <c r="E339" i="1" l="1"/>
  <c r="D339" i="1"/>
  <c r="B339" i="1"/>
  <c r="F339" i="1" l="1"/>
  <c r="G339" i="1" s="1"/>
  <c r="C340" i="1" s="1"/>
  <c r="B340" i="1" l="1"/>
  <c r="E340" i="1"/>
  <c r="D340" i="1"/>
  <c r="F340" i="1"/>
  <c r="G340" i="1" s="1"/>
  <c r="C341" i="1" s="1"/>
  <c r="E341" i="1" l="1"/>
  <c r="D341" i="1"/>
  <c r="B341" i="1"/>
  <c r="F341" i="1" l="1"/>
  <c r="G341" i="1" s="1"/>
  <c r="C342" i="1" s="1"/>
  <c r="B342" i="1" l="1"/>
  <c r="E342" i="1"/>
  <c r="D342" i="1"/>
  <c r="F342" i="1" s="1"/>
  <c r="G342" i="1" s="1"/>
  <c r="C343" i="1" s="1"/>
  <c r="E343" i="1" l="1"/>
  <c r="B343" i="1"/>
  <c r="D343" i="1"/>
  <c r="F343" i="1"/>
  <c r="G343" i="1" s="1"/>
  <c r="C344" i="1" s="1"/>
  <c r="B344" i="1" l="1"/>
  <c r="E344" i="1"/>
  <c r="D344" i="1"/>
  <c r="F344" i="1" s="1"/>
  <c r="G344" i="1" s="1"/>
  <c r="C345" i="1" s="1"/>
  <c r="B345" i="1" l="1"/>
  <c r="D345" i="1"/>
  <c r="E345" i="1"/>
  <c r="F345" i="1" l="1"/>
  <c r="G345" i="1" s="1"/>
  <c r="C346" i="1" s="1"/>
  <c r="D346" i="1" l="1"/>
  <c r="F346" i="1" s="1"/>
  <c r="G346" i="1" s="1"/>
  <c r="C347" i="1" s="1"/>
  <c r="B346" i="1"/>
  <c r="E346" i="1"/>
  <c r="B347" i="1" l="1"/>
  <c r="E347" i="1"/>
  <c r="D347" i="1"/>
  <c r="F347" i="1"/>
  <c r="G347" i="1" s="1"/>
  <c r="C348" i="1" s="1"/>
  <c r="D348" i="1" l="1"/>
  <c r="B348" i="1"/>
  <c r="E348" i="1"/>
  <c r="F348" i="1" l="1"/>
  <c r="G348" i="1" s="1"/>
  <c r="C349" i="1" s="1"/>
  <c r="B349" i="1" l="1"/>
  <c r="D349" i="1"/>
  <c r="E349" i="1"/>
  <c r="F349" i="1"/>
  <c r="G349" i="1" s="1"/>
  <c r="C350" i="1" s="1"/>
  <c r="E350" i="1" l="1"/>
  <c r="D350" i="1"/>
  <c r="B350" i="1"/>
  <c r="F350" i="1" l="1"/>
  <c r="G350" i="1" s="1"/>
  <c r="C351" i="1" s="1"/>
  <c r="E351" i="1" l="1"/>
  <c r="D351" i="1"/>
  <c r="B351" i="1"/>
  <c r="F351" i="1"/>
  <c r="G351" i="1" s="1"/>
  <c r="C352" i="1" s="1"/>
  <c r="B352" i="1" l="1"/>
  <c r="E352" i="1"/>
  <c r="D352" i="1"/>
  <c r="F352" i="1"/>
  <c r="G352" i="1" s="1"/>
  <c r="C353" i="1" s="1"/>
  <c r="E353" i="1" l="1"/>
  <c r="B353" i="1"/>
  <c r="D353" i="1"/>
  <c r="F353" i="1"/>
  <c r="G353" i="1" s="1"/>
  <c r="C354" i="1" s="1"/>
  <c r="B354" i="1" s="1"/>
  <c r="E354" i="1" l="1"/>
  <c r="D354" i="1"/>
  <c r="F354" i="1"/>
  <c r="G354" i="1" s="1"/>
  <c r="C355" i="1" s="1"/>
  <c r="B355" i="1" l="1"/>
  <c r="E355" i="1"/>
  <c r="D355" i="1"/>
  <c r="F355" i="1" s="1"/>
  <c r="G355" i="1" s="1"/>
  <c r="C356" i="1" s="1"/>
  <c r="B356" i="1" l="1"/>
  <c r="D356" i="1"/>
  <c r="E356" i="1"/>
  <c r="F356" i="1" l="1"/>
  <c r="G356" i="1" s="1"/>
  <c r="C357" i="1" s="1"/>
  <c r="B357" i="1" s="1"/>
  <c r="E357" i="1" l="1"/>
  <c r="D357" i="1"/>
  <c r="F357" i="1" l="1"/>
  <c r="G357" i="1" s="1"/>
  <c r="C358" i="1" s="1"/>
  <c r="B358" i="1" l="1"/>
  <c r="D358" i="1"/>
  <c r="E358" i="1"/>
  <c r="F358" i="1" l="1"/>
  <c r="G358" i="1" s="1"/>
  <c r="C359" i="1" s="1"/>
  <c r="E359" i="1" s="1"/>
  <c r="B359" i="1" l="1"/>
  <c r="D359" i="1"/>
  <c r="F359" i="1" s="1"/>
  <c r="G359" i="1" s="1"/>
  <c r="C360" i="1" s="1"/>
  <c r="B360" i="1" s="1"/>
  <c r="E360" i="1" l="1"/>
  <c r="D360" i="1"/>
  <c r="F360" i="1" l="1"/>
  <c r="G360" i="1" s="1"/>
  <c r="C361" i="1" s="1"/>
  <c r="E361" i="1" s="1"/>
  <c r="D361" i="1" l="1"/>
  <c r="F361" i="1" s="1"/>
  <c r="G361" i="1" s="1"/>
  <c r="C362" i="1" s="1"/>
  <c r="B361" i="1"/>
  <c r="B362" i="1" l="1"/>
  <c r="E362" i="1"/>
  <c r="D362" i="1"/>
  <c r="F362" i="1" s="1"/>
  <c r="G362" i="1" s="1"/>
  <c r="C363" i="1" s="1"/>
  <c r="D363" i="1" l="1"/>
  <c r="F363" i="1" s="1"/>
  <c r="G363" i="1" s="1"/>
  <c r="C364" i="1" s="1"/>
  <c r="E364" i="1" s="1"/>
  <c r="E363" i="1"/>
  <c r="B363" i="1"/>
  <c r="D364" i="1" l="1"/>
  <c r="F364" i="1" s="1"/>
  <c r="G364" i="1" s="1"/>
  <c r="C365" i="1" s="1"/>
  <c r="D365" i="1" s="1"/>
  <c r="B364" i="1"/>
  <c r="B365" i="1" l="1"/>
  <c r="E365" i="1"/>
  <c r="F365" i="1" s="1"/>
  <c r="G365" i="1" s="1"/>
  <c r="C366" i="1" s="1"/>
  <c r="D366" i="1" l="1"/>
  <c r="E366" i="1"/>
  <c r="B366" i="1"/>
  <c r="F366" i="1" l="1"/>
  <c r="G366" i="1" s="1"/>
  <c r="C367" i="1" s="1"/>
  <c r="E367" i="1" s="1"/>
  <c r="D367" i="1" l="1"/>
  <c r="F367" i="1" s="1"/>
  <c r="G367" i="1" s="1"/>
  <c r="C368" i="1" s="1"/>
  <c r="B367" i="1"/>
  <c r="D368" i="1" l="1"/>
  <c r="B368" i="1"/>
  <c r="E368" i="1"/>
  <c r="F368" i="1" l="1"/>
  <c r="G368" i="1" s="1"/>
  <c r="C369" i="1" s="1"/>
  <c r="B369" i="1" l="1"/>
  <c r="D369" i="1"/>
  <c r="E369" i="1"/>
  <c r="F369" i="1" l="1"/>
  <c r="G369" i="1" s="1"/>
  <c r="C370" i="1" s="1"/>
  <c r="B370" i="1" l="1"/>
  <c r="E370" i="1"/>
  <c r="D370" i="1"/>
  <c r="F370" i="1" s="1"/>
  <c r="G370" i="1" s="1"/>
  <c r="C371" i="1" s="1"/>
  <c r="B371" i="1" l="1"/>
  <c r="D371" i="1"/>
  <c r="E371" i="1"/>
  <c r="F371" i="1" l="1"/>
  <c r="G371" i="1" s="1"/>
  <c r="C372" i="1" s="1"/>
  <c r="B372" i="1" l="1"/>
  <c r="E372" i="1"/>
  <c r="D372" i="1"/>
  <c r="F372" i="1" s="1"/>
  <c r="G372" i="1" s="1"/>
  <c r="C373" i="1" s="1"/>
  <c r="B373" i="1" l="1"/>
  <c r="E373" i="1"/>
  <c r="D373" i="1"/>
  <c r="F373" i="1" s="1"/>
  <c r="G373" i="1" s="1"/>
  <c r="C374" i="1" s="1"/>
  <c r="B374" i="1" l="1"/>
  <c r="E374" i="1"/>
  <c r="D374" i="1"/>
  <c r="F374" i="1" s="1"/>
  <c r="G374" i="1" s="1"/>
  <c r="C375" i="1" s="1"/>
  <c r="B375" i="1" l="1"/>
  <c r="D375" i="1"/>
  <c r="E375" i="1"/>
  <c r="F375" i="1" l="1"/>
  <c r="G375" i="1" s="1"/>
  <c r="C376" i="1" s="1"/>
  <c r="B376" i="1" l="1"/>
  <c r="D376" i="1"/>
  <c r="E376" i="1"/>
  <c r="F376" i="1" l="1"/>
  <c r="G376" i="1" s="1"/>
  <c r="C377" i="1" s="1"/>
  <c r="B377" i="1" s="1"/>
  <c r="D377" i="1" l="1"/>
  <c r="F377" i="1" s="1"/>
  <c r="G377" i="1" s="1"/>
  <c r="C378" i="1" s="1"/>
  <c r="B378" i="1" s="1"/>
  <c r="E377" i="1"/>
  <c r="D378" i="1" l="1"/>
  <c r="F378" i="1" s="1"/>
  <c r="G378" i="1" s="1"/>
  <c r="C379" i="1" s="1"/>
  <c r="B379" i="1" s="1"/>
  <c r="E378" i="1"/>
  <c r="E379" i="1" l="1"/>
  <c r="D379" i="1"/>
  <c r="F379" i="1" l="1"/>
  <c r="G379" i="1" s="1"/>
  <c r="C380" i="1" s="1"/>
  <c r="D380" i="1" s="1"/>
  <c r="E380" i="1" l="1"/>
  <c r="F380" i="1" s="1"/>
  <c r="G380" i="1" s="1"/>
  <c r="C381" i="1" s="1"/>
  <c r="B380" i="1"/>
  <c r="E381" i="1" l="1"/>
  <c r="D381" i="1"/>
  <c r="B381" i="1"/>
  <c r="F381" i="1" l="1"/>
  <c r="G381" i="1" s="1"/>
  <c r="C382" i="1" s="1"/>
  <c r="E382" i="1" l="1"/>
  <c r="B382" i="1"/>
  <c r="D382" i="1"/>
  <c r="F382" i="1" l="1"/>
  <c r="G382" i="1" s="1"/>
  <c r="C383" i="1" s="1"/>
  <c r="B383" i="1" l="1"/>
  <c r="D383" i="1"/>
  <c r="E383" i="1"/>
  <c r="F383" i="1" s="1"/>
  <c r="G383" i="1" s="1"/>
  <c r="C384" i="1" s="1"/>
  <c r="D384" i="1" l="1"/>
  <c r="F384" i="1" s="1"/>
  <c r="G384" i="1" s="1"/>
  <c r="C385" i="1" s="1"/>
  <c r="B384" i="1"/>
  <c r="E384" i="1"/>
  <c r="D385" i="1" l="1"/>
  <c r="F385" i="1" s="1"/>
  <c r="G385" i="1" s="1"/>
  <c r="C386" i="1" s="1"/>
  <c r="E385" i="1"/>
  <c r="B385" i="1"/>
  <c r="E386" i="1" l="1"/>
  <c r="D386" i="1"/>
  <c r="B386" i="1"/>
  <c r="F386" i="1" l="1"/>
  <c r="G386" i="1" s="1"/>
  <c r="C387" i="1" s="1"/>
  <c r="E387" i="1" s="1"/>
  <c r="B387" i="1" l="1"/>
  <c r="D387" i="1"/>
  <c r="F387" i="1" s="1"/>
  <c r="G387" i="1" s="1"/>
  <c r="C388" i="1" s="1"/>
  <c r="D388" i="1" l="1"/>
  <c r="F388" i="1" s="1"/>
  <c r="G388" i="1" s="1"/>
  <c r="C389" i="1" s="1"/>
  <c r="E388" i="1"/>
  <c r="B388" i="1"/>
  <c r="D389" i="1" l="1"/>
  <c r="F389" i="1" s="1"/>
  <c r="G389" i="1" s="1"/>
  <c r="C390" i="1" s="1"/>
  <c r="B389" i="1"/>
  <c r="E389" i="1"/>
  <c r="D390" i="1" l="1"/>
  <c r="F390" i="1" s="1"/>
  <c r="G390" i="1" s="1"/>
  <c r="C391" i="1" s="1"/>
  <c r="B390" i="1"/>
  <c r="E390" i="1"/>
  <c r="B391" i="1" l="1"/>
  <c r="D391" i="1"/>
  <c r="E391" i="1"/>
  <c r="F391" i="1"/>
  <c r="G391" i="1" s="1"/>
  <c r="C392" i="1" s="1"/>
  <c r="B392" i="1" l="1"/>
  <c r="D392" i="1"/>
  <c r="E392" i="1"/>
  <c r="F392" i="1"/>
  <c r="G392" i="1" s="1"/>
  <c r="C393" i="1" s="1"/>
  <c r="B393" i="1" l="1"/>
  <c r="D393" i="1"/>
  <c r="F393" i="1"/>
  <c r="E393" i="1"/>
  <c r="G393" i="1"/>
  <c r="C394" i="1" s="1"/>
  <c r="B394" i="1" s="1"/>
  <c r="E394" i="1" l="1"/>
  <c r="D394" i="1"/>
  <c r="F394" i="1" s="1"/>
  <c r="G394" i="1" s="1"/>
  <c r="C395" i="1" s="1"/>
  <c r="D395" i="1" l="1"/>
  <c r="F395" i="1" s="1"/>
  <c r="G395" i="1" s="1"/>
  <c r="C396" i="1" s="1"/>
  <c r="E395" i="1"/>
  <c r="B395" i="1"/>
  <c r="B396" i="1" l="1"/>
  <c r="E396" i="1"/>
  <c r="D396" i="1"/>
  <c r="F396" i="1" s="1"/>
  <c r="G396" i="1" s="1"/>
  <c r="C397" i="1" s="1"/>
  <c r="B397" i="1" l="1"/>
  <c r="E397" i="1"/>
  <c r="D397" i="1"/>
  <c r="F397" i="1" s="1"/>
  <c r="G397" i="1" s="1"/>
  <c r="C398" i="1" s="1"/>
  <c r="B398" i="1" l="1"/>
  <c r="E398" i="1"/>
  <c r="D398" i="1"/>
  <c r="F398" i="1" s="1"/>
  <c r="G398" i="1" s="1"/>
  <c r="C399" i="1" s="1"/>
  <c r="B399" i="1" l="1"/>
  <c r="D399" i="1"/>
  <c r="F399" i="1" s="1"/>
  <c r="G399" i="1" s="1"/>
  <c r="C400" i="1" s="1"/>
  <c r="E399" i="1"/>
  <c r="B400" i="1" l="1"/>
  <c r="D400" i="1"/>
  <c r="F400" i="1" s="1"/>
  <c r="G400" i="1" s="1"/>
  <c r="C401" i="1" s="1"/>
  <c r="E400" i="1"/>
  <c r="B401" i="1" l="1"/>
  <c r="D401" i="1"/>
  <c r="F401" i="1"/>
  <c r="E401" i="1"/>
  <c r="G401" i="1"/>
  <c r="C402" i="1" s="1"/>
  <c r="B402" i="1" s="1"/>
  <c r="G402" i="1" l="1"/>
  <c r="C403" i="1" s="1"/>
  <c r="D402" i="1"/>
  <c r="F402" i="1"/>
  <c r="E402" i="1"/>
  <c r="D403" i="1" l="1"/>
  <c r="F403" i="1" s="1"/>
  <c r="G403" i="1" s="1"/>
  <c r="C404" i="1" s="1"/>
  <c r="B403" i="1"/>
  <c r="E403" i="1"/>
  <c r="B404" i="1" l="1"/>
  <c r="E404" i="1"/>
  <c r="D404" i="1"/>
  <c r="F404" i="1" s="1"/>
  <c r="G404" i="1" s="1"/>
  <c r="C405" i="1" s="1"/>
  <c r="B405" i="1" l="1"/>
  <c r="D405" i="1"/>
  <c r="F405" i="1" s="1"/>
  <c r="G405" i="1" s="1"/>
  <c r="C406" i="1" s="1"/>
  <c r="E405" i="1"/>
  <c r="E406" i="1" l="1"/>
  <c r="D406" i="1"/>
  <c r="F406" i="1" s="1"/>
  <c r="G406" i="1" s="1"/>
  <c r="C407" i="1" s="1"/>
  <c r="B406" i="1"/>
  <c r="B407" i="1" l="1"/>
  <c r="E407" i="1"/>
  <c r="D407" i="1"/>
  <c r="F407" i="1" s="1"/>
  <c r="G407" i="1" s="1"/>
  <c r="C408" i="1" s="1"/>
  <c r="B408" i="1" l="1"/>
  <c r="E408" i="1"/>
  <c r="D408" i="1"/>
  <c r="F408" i="1" s="1"/>
  <c r="G408" i="1" s="1"/>
  <c r="C409" i="1" s="1"/>
  <c r="B409" i="1" l="1"/>
  <c r="E409" i="1"/>
  <c r="D409" i="1"/>
  <c r="F409" i="1" s="1"/>
  <c r="G409" i="1" s="1"/>
  <c r="C410" i="1" s="1"/>
  <c r="B410" i="1" l="1"/>
  <c r="D410" i="1"/>
  <c r="F410" i="1" s="1"/>
  <c r="G410" i="1" s="1"/>
  <c r="C411" i="1" s="1"/>
  <c r="E410" i="1"/>
  <c r="B411" i="1" l="1"/>
  <c r="E411" i="1"/>
  <c r="F411" i="1" s="1"/>
  <c r="G411" i="1" s="1"/>
</calcChain>
</file>

<file path=xl/sharedStrings.xml><?xml version="1.0" encoding="utf-8"?>
<sst xmlns="http://schemas.openxmlformats.org/spreadsheetml/2006/main" count="30" uniqueCount="29">
  <si>
    <t>Loan Amount</t>
  </si>
  <si>
    <t xml:space="preserve"> Interest %</t>
  </si>
  <si>
    <t>Duration (months)</t>
  </si>
  <si>
    <t>Increase Term</t>
  </si>
  <si>
    <t>Total EMIs Paid</t>
  </si>
  <si>
    <t>Select Plan :</t>
  </si>
  <si>
    <t>Increase EMI</t>
  </si>
  <si>
    <t>Month</t>
  </si>
  <si>
    <t>Principal</t>
  </si>
  <si>
    <t>Monthly EMI</t>
  </si>
  <si>
    <t>Interest</t>
  </si>
  <si>
    <t>Principal paid</t>
  </si>
  <si>
    <t xml:space="preserve">Remaining </t>
  </si>
  <si>
    <t>Pay Interest</t>
  </si>
  <si>
    <t>EMI interest 1</t>
  </si>
  <si>
    <t>Regular EMI</t>
  </si>
  <si>
    <t>EMI interest 2</t>
  </si>
  <si>
    <t>EMI interest 3</t>
  </si>
  <si>
    <t>Total  Interest</t>
  </si>
  <si>
    <t>Morotorium Applied</t>
  </si>
  <si>
    <r>
      <t xml:space="preserve">By: Sreekanth Vazhayil  </t>
    </r>
    <r>
      <rPr>
        <sz val="9"/>
        <color rgb="FFC00000"/>
        <rFont val="Calibri"/>
        <family val="2"/>
        <scheme val="minor"/>
      </rPr>
      <t>www.scripon.com</t>
    </r>
  </si>
  <si>
    <t xml:space="preserve">       EMI Calculator - Moratorium Special</t>
  </si>
  <si>
    <t>PLAN 1: Increase Term</t>
  </si>
  <si>
    <t>PLAN 2: Increase EMI</t>
  </si>
  <si>
    <t>PLAN 3: Pay interest only</t>
  </si>
  <si>
    <r>
      <t xml:space="preserve">Input all the four </t>
    </r>
    <r>
      <rPr>
        <sz val="10"/>
        <color rgb="FFFFC000"/>
        <rFont val="Calibri"/>
        <family val="2"/>
        <scheme val="minor"/>
      </rPr>
      <t>Yellow</t>
    </r>
    <r>
      <rPr>
        <sz val="10"/>
        <color theme="1"/>
        <rFont val="Calibri"/>
        <family val="2"/>
        <scheme val="minor"/>
      </rPr>
      <t xml:space="preserve"> datafields of </t>
    </r>
    <r>
      <rPr>
        <b/>
        <sz val="10"/>
        <color theme="1"/>
        <rFont val="Calibri"/>
        <family val="2"/>
        <scheme val="minor"/>
      </rPr>
      <t>Loan amount,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Interest %</t>
    </r>
    <r>
      <rPr>
        <sz val="10"/>
        <color theme="1"/>
        <rFont val="Calibri"/>
        <family val="2"/>
        <scheme val="minor"/>
      </rPr>
      <t xml:space="preserve">, </t>
    </r>
    <r>
      <rPr>
        <b/>
        <sz val="10"/>
        <color theme="1"/>
        <rFont val="Calibri"/>
        <family val="2"/>
        <scheme val="minor"/>
      </rPr>
      <t>Duration</t>
    </r>
    <r>
      <rPr>
        <sz val="10"/>
        <color theme="1"/>
        <rFont val="Calibri"/>
        <family val="2"/>
        <scheme val="minor"/>
      </rPr>
      <t xml:space="preserve"> (in months), Total </t>
    </r>
    <r>
      <rPr>
        <b/>
        <sz val="10"/>
        <color theme="1"/>
        <rFont val="Calibri"/>
        <family val="2"/>
        <scheme val="minor"/>
      </rPr>
      <t>EMI paid</t>
    </r>
    <r>
      <rPr>
        <sz val="10"/>
        <color theme="1"/>
        <rFont val="Calibri"/>
        <family val="2"/>
        <scheme val="minor"/>
      </rPr>
      <t xml:space="preserve"> and select from '</t>
    </r>
    <r>
      <rPr>
        <b/>
        <sz val="10"/>
        <color theme="1"/>
        <rFont val="Calibri"/>
        <family val="2"/>
        <scheme val="minor"/>
      </rPr>
      <t>Select plan</t>
    </r>
    <r>
      <rPr>
        <sz val="10"/>
        <color theme="1"/>
        <rFont val="Calibri"/>
        <family val="2"/>
        <scheme val="minor"/>
      </rPr>
      <t>' as "</t>
    </r>
    <r>
      <rPr>
        <i/>
        <sz val="10"/>
        <color theme="1"/>
        <rFont val="Calibri"/>
        <family val="2"/>
        <scheme val="minor"/>
      </rPr>
      <t>Increase EMI</t>
    </r>
    <r>
      <rPr>
        <sz val="10"/>
        <color theme="1"/>
        <rFont val="Calibri"/>
        <family val="2"/>
        <scheme val="minor"/>
      </rPr>
      <t>".  Then it will Calculate and display the '</t>
    </r>
    <r>
      <rPr>
        <b/>
        <sz val="10"/>
        <color theme="1"/>
        <rFont val="Calibri"/>
        <family val="2"/>
        <scheme val="minor"/>
      </rPr>
      <t>NEW EMI</t>
    </r>
    <r>
      <rPr>
        <sz val="10"/>
        <color theme="1"/>
        <rFont val="Calibri"/>
        <family val="2"/>
        <scheme val="minor"/>
      </rPr>
      <t xml:space="preserve">' that you will have to pay as future EMIs if the three months moratorium is opted without extending EMI duration </t>
    </r>
  </si>
  <si>
    <r>
      <t xml:space="preserve">Input all the four </t>
    </r>
    <r>
      <rPr>
        <sz val="10"/>
        <color rgb="FFFFC000"/>
        <rFont val="Calibri"/>
        <family val="2"/>
        <scheme val="minor"/>
      </rPr>
      <t>Yellow</t>
    </r>
    <r>
      <rPr>
        <sz val="10"/>
        <color theme="1"/>
        <rFont val="Calibri"/>
        <family val="2"/>
        <scheme val="minor"/>
      </rPr>
      <t xml:space="preserve"> datafields of </t>
    </r>
    <r>
      <rPr>
        <b/>
        <sz val="10"/>
        <color theme="1"/>
        <rFont val="Calibri"/>
        <family val="2"/>
        <scheme val="minor"/>
      </rPr>
      <t>Loan amount</t>
    </r>
    <r>
      <rPr>
        <sz val="10"/>
        <color theme="1"/>
        <rFont val="Calibri"/>
        <family val="2"/>
        <scheme val="minor"/>
      </rPr>
      <t xml:space="preserve">, </t>
    </r>
    <r>
      <rPr>
        <b/>
        <sz val="10"/>
        <color theme="1"/>
        <rFont val="Calibri"/>
        <family val="2"/>
        <scheme val="minor"/>
      </rPr>
      <t>Interest %</t>
    </r>
    <r>
      <rPr>
        <sz val="10"/>
        <color theme="1"/>
        <rFont val="Calibri"/>
        <family val="2"/>
        <scheme val="minor"/>
      </rPr>
      <t xml:space="preserve">, </t>
    </r>
    <r>
      <rPr>
        <b/>
        <sz val="10"/>
        <color theme="1"/>
        <rFont val="Calibri"/>
        <family val="2"/>
        <scheme val="minor"/>
      </rPr>
      <t>Duration</t>
    </r>
    <r>
      <rPr>
        <sz val="10"/>
        <color theme="1"/>
        <rFont val="Calibri"/>
        <family val="2"/>
        <scheme val="minor"/>
      </rPr>
      <t xml:space="preserve"> (in months), </t>
    </r>
    <r>
      <rPr>
        <b/>
        <sz val="10"/>
        <color theme="1"/>
        <rFont val="Calibri"/>
        <family val="2"/>
        <scheme val="minor"/>
      </rPr>
      <t>total EMI paid</t>
    </r>
    <r>
      <rPr>
        <sz val="10"/>
        <color theme="1"/>
        <rFont val="Calibri"/>
        <family val="2"/>
        <scheme val="minor"/>
      </rPr>
      <t xml:space="preserve"> and from '</t>
    </r>
    <r>
      <rPr>
        <b/>
        <sz val="10"/>
        <color theme="1"/>
        <rFont val="Calibri"/>
        <family val="2"/>
        <scheme val="minor"/>
      </rPr>
      <t>Select plan</t>
    </r>
    <r>
      <rPr>
        <sz val="10"/>
        <color theme="1"/>
        <rFont val="Calibri"/>
        <family val="2"/>
        <scheme val="minor"/>
      </rPr>
      <t>' select "</t>
    </r>
    <r>
      <rPr>
        <b/>
        <sz val="10"/>
        <color theme="1"/>
        <rFont val="Calibri"/>
        <family val="2"/>
        <scheme val="minor"/>
      </rPr>
      <t>Pay Interest</t>
    </r>
    <r>
      <rPr>
        <sz val="10"/>
        <color theme="1"/>
        <rFont val="Calibri"/>
        <family val="2"/>
        <scheme val="minor"/>
      </rPr>
      <t xml:space="preserve">".  Then it will Calculate and display the Total interest amount that is to be paid just after moratorium period. </t>
    </r>
  </si>
  <si>
    <t>How to use EMI Calculator?</t>
  </si>
  <si>
    <r>
      <t xml:space="preserve">Input your loan details in three </t>
    </r>
    <r>
      <rPr>
        <sz val="10"/>
        <color rgb="FFFFC000"/>
        <rFont val="Calibri"/>
        <family val="2"/>
        <scheme val="minor"/>
      </rPr>
      <t xml:space="preserve">Yellow </t>
    </r>
    <r>
      <rPr>
        <sz val="10"/>
        <color theme="1"/>
        <rFont val="Calibri"/>
        <family val="2"/>
        <scheme val="minor"/>
      </rPr>
      <t xml:space="preserve">datafields such as </t>
    </r>
    <r>
      <rPr>
        <b/>
        <sz val="10"/>
        <color theme="1"/>
        <rFont val="Calibri"/>
        <family val="2"/>
        <scheme val="minor"/>
      </rPr>
      <t>Loan amount</t>
    </r>
    <r>
      <rPr>
        <sz val="10"/>
        <color theme="1"/>
        <rFont val="Calibri"/>
        <family val="2"/>
        <scheme val="minor"/>
      </rPr>
      <t xml:space="preserve">, </t>
    </r>
    <r>
      <rPr>
        <b/>
        <sz val="10"/>
        <color theme="1"/>
        <rFont val="Calibri"/>
        <family val="2"/>
        <scheme val="minor"/>
      </rPr>
      <t>Interest %</t>
    </r>
    <r>
      <rPr>
        <sz val="10"/>
        <color theme="1"/>
        <rFont val="Calibri"/>
        <family val="2"/>
        <scheme val="minor"/>
      </rPr>
      <t xml:space="preserve">, </t>
    </r>
    <r>
      <rPr>
        <b/>
        <sz val="10"/>
        <color theme="1"/>
        <rFont val="Calibri"/>
        <family val="2"/>
        <scheme val="minor"/>
      </rPr>
      <t>Duration (</t>
    </r>
    <r>
      <rPr>
        <sz val="10"/>
        <color theme="1"/>
        <rFont val="Calibri"/>
        <family val="2"/>
        <scheme val="minor"/>
      </rPr>
      <t>in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months</t>
    </r>
    <r>
      <rPr>
        <b/>
        <sz val="10"/>
        <color theme="1"/>
        <rFont val="Calibri"/>
        <family val="2"/>
        <scheme val="minor"/>
      </rPr>
      <t>)</t>
    </r>
    <r>
      <rPr>
        <sz val="10"/>
        <color theme="1"/>
        <rFont val="Calibri"/>
        <family val="2"/>
        <scheme val="minor"/>
      </rPr>
      <t xml:space="preserve"> and select from options '</t>
    </r>
    <r>
      <rPr>
        <b/>
        <sz val="10"/>
        <color theme="1"/>
        <rFont val="Calibri"/>
        <family val="2"/>
        <scheme val="minor"/>
      </rPr>
      <t>Select pla</t>
    </r>
    <r>
      <rPr>
        <sz val="10"/>
        <color theme="1"/>
        <rFont val="Calibri"/>
        <family val="2"/>
        <scheme val="minor"/>
      </rPr>
      <t>n'  as "</t>
    </r>
    <r>
      <rPr>
        <b/>
        <sz val="10"/>
        <color theme="1"/>
        <rFont val="Calibri"/>
        <family val="2"/>
        <scheme val="minor"/>
      </rPr>
      <t>Increase term</t>
    </r>
    <r>
      <rPr>
        <sz val="10"/>
        <color theme="1"/>
        <rFont val="Calibri"/>
        <family val="2"/>
        <scheme val="minor"/>
      </rPr>
      <t>".  Then it will automatically displays the EMI shedule list  just below.  Replace the present EMI value in the Column list '</t>
    </r>
    <r>
      <rPr>
        <b/>
        <sz val="10"/>
        <color theme="1"/>
        <rFont val="Calibri"/>
        <family val="2"/>
        <scheme val="minor"/>
      </rPr>
      <t>Monthly EM</t>
    </r>
    <r>
      <rPr>
        <sz val="10"/>
        <color theme="1"/>
        <rFont val="Calibri"/>
        <family val="2"/>
        <scheme val="minor"/>
      </rPr>
      <t>I'  and put '</t>
    </r>
    <r>
      <rPr>
        <b/>
        <sz val="10"/>
        <color theme="1"/>
        <rFont val="Calibri"/>
        <family val="2"/>
        <scheme val="minor"/>
      </rPr>
      <t>0</t>
    </r>
    <r>
      <rPr>
        <sz val="10"/>
        <color theme="1"/>
        <rFont val="Calibri"/>
        <family val="2"/>
        <scheme val="minor"/>
      </rPr>
      <t xml:space="preserve">' in three concecutive months. </t>
    </r>
    <r>
      <rPr>
        <i/>
        <sz val="10"/>
        <color theme="1"/>
        <rFont val="Calibri"/>
        <family val="2"/>
        <scheme val="minor"/>
      </rPr>
      <t>Eg: If your loan tenure is 360 months and you have paid 120 EMIs as of now, then put '0' in 121, 122, 123 Monthly EMI values</t>
    </r>
    <r>
      <rPr>
        <sz val="10"/>
        <color theme="1"/>
        <rFont val="Calibri"/>
        <family val="2"/>
        <scheme val="minor"/>
      </rPr>
      <t>. There it will calculate and list shows the extended duration of loan at the end.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</si>
</sst>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₹&quot;\ #,##0;[Red]&quot;₹&quot;\ \-#,##0"/>
    <numFmt numFmtId="44" formatCode="_ &quot;₹&quot;\ * #,##0.00_ ;_ &quot;₹&quot;\ * \-#,##0.00_ ;_ &quot;₹&quot;\ * &quot;-&quot;??_ ;_ @_ "/>
    <numFmt numFmtId="164" formatCode="&quot;₹&quot;\ #,##0"/>
    <numFmt numFmtId="165" formatCode="&quot;₹&quot;\ #,##0.0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u/>
      <sz val="11"/>
      <color theme="1" tint="0.14999847407452621"/>
      <name val="Calibri"/>
      <family val="2"/>
      <scheme val="minor"/>
    </font>
    <font>
      <b/>
      <sz val="11"/>
      <name val="Inconsolata"/>
    </font>
    <font>
      <b/>
      <sz val="11"/>
      <color rgb="FFC00000"/>
      <name val="Inconsolata"/>
    </font>
    <font>
      <b/>
      <sz val="11"/>
      <color rgb="FFC0000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rgb="FFFBDE2D"/>
      <name val="Courier New"/>
      <family val="3"/>
    </font>
    <font>
      <sz val="11"/>
      <color rgb="FF454545"/>
      <name val="Courier New"/>
      <family val="3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C00000"/>
      <name val="Calibri"/>
      <family val="2"/>
      <scheme val="minor"/>
    </font>
    <font>
      <sz val="22"/>
      <name val="Calibri"/>
      <family val="2"/>
      <scheme val="minor"/>
    </font>
    <font>
      <sz val="28"/>
      <color rgb="FF002060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C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/>
      <bottom/>
      <diagonal/>
    </border>
    <border>
      <left style="thin">
        <color rgb="FF00B050"/>
      </left>
      <right style="thin">
        <color rgb="FF00B050"/>
      </right>
      <top style="thin">
        <color theme="1"/>
      </top>
      <bottom style="thin">
        <color rgb="FF00B05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theme="1"/>
      </top>
      <bottom style="thin">
        <color rgb="FF00B050"/>
      </bottom>
      <diagonal/>
    </border>
    <border>
      <left style="thin">
        <color rgb="FF00B050"/>
      </left>
      <right/>
      <top style="thin">
        <color theme="1"/>
      </top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/>
      <right style="thin">
        <color rgb="FF00B05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3" borderId="0" applyNumberFormat="0" applyBorder="0" applyAlignment="0" applyProtection="0"/>
    <xf numFmtId="0" fontId="1" fillId="4" borderId="0" applyNumberFormat="0" applyBorder="0" applyAlignment="0" applyProtection="0"/>
    <xf numFmtId="0" fontId="5" fillId="5" borderId="0" applyNumberFormat="0" applyBorder="0" applyAlignment="0" applyProtection="0"/>
    <xf numFmtId="0" fontId="23" fillId="8" borderId="0" applyNumberFormat="0" applyBorder="0" applyAlignment="0" applyProtection="0"/>
    <xf numFmtId="0" fontId="1" fillId="9" borderId="0" applyNumberFormat="0" applyBorder="0" applyAlignment="0" applyProtection="0"/>
  </cellStyleXfs>
  <cellXfs count="72">
    <xf numFmtId="0" fontId="0" fillId="0" borderId="0" xfId="0"/>
    <xf numFmtId="0" fontId="3" fillId="3" borderId="4" xfId="4" applyFont="1" applyBorder="1"/>
    <xf numFmtId="0" fontId="4" fillId="4" borderId="2" xfId="5" applyFont="1" applyBorder="1" applyAlignment="1"/>
    <xf numFmtId="0" fontId="4" fillId="4" borderId="3" xfId="5" applyFont="1" applyBorder="1" applyAlignment="1"/>
    <xf numFmtId="0" fontId="3" fillId="3" borderId="2" xfId="4" applyFont="1" applyBorder="1" applyAlignment="1">
      <alignment horizontal="center"/>
    </xf>
    <xf numFmtId="0" fontId="0" fillId="0" borderId="6" xfId="0" applyBorder="1"/>
    <xf numFmtId="0" fontId="16" fillId="0" borderId="0" xfId="0" applyFont="1"/>
    <xf numFmtId="0" fontId="3" fillId="3" borderId="8" xfId="4" applyFont="1" applyBorder="1" applyAlignment="1">
      <alignment horizontal="center"/>
    </xf>
    <xf numFmtId="164" fontId="10" fillId="6" borderId="8" xfId="0" applyNumberFormat="1" applyFont="1" applyFill="1" applyBorder="1" applyAlignment="1">
      <alignment horizontal="right"/>
    </xf>
    <xf numFmtId="0" fontId="3" fillId="3" borderId="8" xfId="4" applyFont="1" applyBorder="1"/>
    <xf numFmtId="164" fontId="3" fillId="3" borderId="8" xfId="4" applyNumberFormat="1" applyFont="1" applyBorder="1" applyAlignment="1">
      <alignment horizontal="center"/>
    </xf>
    <xf numFmtId="164" fontId="11" fillId="6" borderId="8" xfId="0" applyNumberFormat="1" applyFont="1" applyFill="1" applyBorder="1" applyAlignment="1">
      <alignment horizontal="right"/>
    </xf>
    <xf numFmtId="165" fontId="12" fillId="0" borderId="8" xfId="0" applyNumberFormat="1" applyFont="1" applyBorder="1" applyAlignment="1">
      <alignment horizontal="right"/>
    </xf>
    <xf numFmtId="164" fontId="13" fillId="3" borderId="8" xfId="4" applyNumberFormat="1" applyFont="1" applyBorder="1" applyAlignment="1">
      <alignment horizontal="right"/>
    </xf>
    <xf numFmtId="164" fontId="14" fillId="0" borderId="8" xfId="0" applyNumberFormat="1" applyFont="1" applyBorder="1"/>
    <xf numFmtId="10" fontId="12" fillId="0" borderId="8" xfId="2" applyNumberFormat="1" applyFont="1" applyBorder="1" applyAlignment="1">
      <alignment horizontal="right"/>
    </xf>
    <xf numFmtId="0" fontId="3" fillId="3" borderId="12" xfId="4" applyFont="1" applyBorder="1" applyAlignment="1">
      <alignment horizontal="center"/>
    </xf>
    <xf numFmtId="0" fontId="15" fillId="0" borderId="6" xfId="0" applyFont="1" applyBorder="1" applyAlignment="1">
      <alignment vertical="center"/>
    </xf>
    <xf numFmtId="0" fontId="3" fillId="3" borderId="1" xfId="4" applyFont="1" applyBorder="1" applyAlignment="1">
      <alignment horizontal="center"/>
    </xf>
    <xf numFmtId="0" fontId="3" fillId="3" borderId="13" xfId="4" applyFont="1" applyBorder="1" applyAlignment="1">
      <alignment horizontal="center"/>
    </xf>
    <xf numFmtId="0" fontId="3" fillId="3" borderId="7" xfId="4" applyFont="1" applyBorder="1" applyAlignment="1">
      <alignment horizontal="center"/>
    </xf>
    <xf numFmtId="0" fontId="17" fillId="0" borderId="0" xfId="0" applyFont="1"/>
    <xf numFmtId="0" fontId="3" fillId="3" borderId="4" xfId="4" applyFont="1" applyBorder="1" applyAlignment="1">
      <alignment horizontal="center"/>
    </xf>
    <xf numFmtId="0" fontId="18" fillId="0" borderId="10" xfId="0" applyFont="1" applyBorder="1"/>
    <xf numFmtId="164" fontId="18" fillId="0" borderId="10" xfId="1" applyNumberFormat="1" applyFont="1" applyBorder="1" applyAlignment="1">
      <alignment horizontal="center"/>
    </xf>
    <xf numFmtId="164" fontId="18" fillId="0" borderId="10" xfId="0" applyNumberFormat="1" applyFont="1" applyBorder="1"/>
    <xf numFmtId="6" fontId="18" fillId="0" borderId="10" xfId="0" applyNumberFormat="1" applyFont="1" applyBorder="1"/>
    <xf numFmtId="0" fontId="18" fillId="0" borderId="1" xfId="0" applyFont="1" applyBorder="1"/>
    <xf numFmtId="164" fontId="18" fillId="0" borderId="5" xfId="0" applyNumberFormat="1" applyFont="1" applyBorder="1" applyAlignment="1">
      <alignment horizontal="center"/>
    </xf>
    <xf numFmtId="164" fontId="18" fillId="0" borderId="5" xfId="1" applyNumberFormat="1" applyFont="1" applyBorder="1"/>
    <xf numFmtId="164" fontId="18" fillId="0" borderId="5" xfId="0" applyNumberFormat="1" applyFont="1" applyBorder="1"/>
    <xf numFmtId="6" fontId="18" fillId="0" borderId="5" xfId="0" applyNumberFormat="1" applyFont="1" applyBorder="1"/>
    <xf numFmtId="0" fontId="18" fillId="0" borderId="5" xfId="0" applyFont="1" applyBorder="1"/>
    <xf numFmtId="0" fontId="5" fillId="5" borderId="0" xfId="6" applyFont="1"/>
    <xf numFmtId="164" fontId="1" fillId="0" borderId="8" xfId="0" applyNumberFormat="1" applyFont="1" applyBorder="1"/>
    <xf numFmtId="165" fontId="1" fillId="0" borderId="8" xfId="0" applyNumberFormat="1" applyFont="1" applyBorder="1"/>
    <xf numFmtId="0" fontId="1" fillId="0" borderId="8" xfId="0" applyFont="1" applyBorder="1"/>
    <xf numFmtId="0" fontId="6" fillId="5" borderId="14" xfId="6" applyFont="1" applyBorder="1" applyAlignment="1">
      <alignment horizontal="left" vertical="center"/>
    </xf>
    <xf numFmtId="0" fontId="21" fillId="7" borderId="15" xfId="6" applyFont="1" applyFill="1" applyBorder="1" applyAlignment="1">
      <alignment horizontal="left" vertical="center"/>
    </xf>
    <xf numFmtId="0" fontId="8" fillId="2" borderId="5" xfId="3" applyFont="1" applyBorder="1" applyAlignment="1" applyProtection="1">
      <alignment horizontal="center"/>
      <protection locked="0" hidden="1"/>
    </xf>
    <xf numFmtId="0" fontId="7" fillId="2" borderId="5" xfId="3" applyFont="1" applyBorder="1" applyAlignment="1" applyProtection="1">
      <protection locked="0" hidden="1"/>
    </xf>
    <xf numFmtId="0" fontId="7" fillId="2" borderId="4" xfId="3" applyFont="1" applyBorder="1" applyProtection="1">
      <protection locked="0" hidden="1"/>
    </xf>
    <xf numFmtId="0" fontId="5" fillId="3" borderId="8" xfId="4" applyBorder="1"/>
    <xf numFmtId="0" fontId="22" fillId="7" borderId="6" xfId="6" applyFont="1" applyFill="1" applyBorder="1" applyAlignment="1">
      <alignment horizontal="center"/>
    </xf>
    <xf numFmtId="0" fontId="22" fillId="7" borderId="0" xfId="6" applyFont="1" applyFill="1" applyBorder="1" applyAlignment="1">
      <alignment horizontal="center"/>
    </xf>
    <xf numFmtId="0" fontId="22" fillId="7" borderId="17" xfId="6" applyFont="1" applyFill="1" applyBorder="1" applyAlignment="1">
      <alignment horizontal="center"/>
    </xf>
    <xf numFmtId="0" fontId="9" fillId="5" borderId="11" xfId="6" applyFont="1" applyBorder="1" applyAlignment="1">
      <alignment horizontal="center" vertical="center"/>
    </xf>
    <xf numFmtId="0" fontId="9" fillId="5" borderId="9" xfId="6" applyFont="1" applyBorder="1" applyAlignment="1">
      <alignment horizontal="center" vertical="center"/>
    </xf>
    <xf numFmtId="0" fontId="19" fillId="5" borderId="14" xfId="6" applyFont="1" applyBorder="1" applyAlignment="1">
      <alignment horizontal="center" vertical="center"/>
    </xf>
    <xf numFmtId="0" fontId="19" fillId="5" borderId="16" xfId="6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64" fontId="18" fillId="10" borderId="10" xfId="1" applyNumberFormat="1" applyFont="1" applyFill="1" applyBorder="1" applyProtection="1">
      <protection locked="0" hidden="1"/>
    </xf>
    <xf numFmtId="164" fontId="18" fillId="10" borderId="5" xfId="1" applyNumberFormat="1" applyFont="1" applyFill="1" applyBorder="1" applyProtection="1">
      <protection locked="0" hidden="1"/>
    </xf>
    <xf numFmtId="0" fontId="24" fillId="0" borderId="21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8" fillId="8" borderId="26" xfId="7" applyFont="1" applyBorder="1" applyAlignment="1">
      <alignment horizontal="center" vertical="center" wrapText="1"/>
    </xf>
    <xf numFmtId="0" fontId="28" fillId="8" borderId="27" xfId="7" applyFont="1" applyBorder="1" applyAlignment="1">
      <alignment horizontal="center" vertical="center" wrapText="1"/>
    </xf>
    <xf numFmtId="0" fontId="28" fillId="8" borderId="28" xfId="7" applyFont="1" applyBorder="1" applyAlignment="1">
      <alignment horizontal="center" vertical="center" wrapText="1"/>
    </xf>
    <xf numFmtId="0" fontId="4" fillId="9" borderId="26" xfId="8" applyFont="1" applyBorder="1" applyAlignment="1">
      <alignment horizontal="left" vertical="center" wrapText="1"/>
    </xf>
    <xf numFmtId="0" fontId="4" fillId="9" borderId="27" xfId="8" applyFont="1" applyBorder="1" applyAlignment="1">
      <alignment horizontal="left" vertical="center" wrapText="1"/>
    </xf>
    <xf numFmtId="0" fontId="4" fillId="9" borderId="28" xfId="8" applyFont="1" applyBorder="1" applyAlignment="1">
      <alignment horizontal="left" vertical="center" wrapText="1"/>
    </xf>
    <xf numFmtId="0" fontId="26" fillId="9" borderId="26" xfId="8" applyFont="1" applyBorder="1" applyAlignment="1">
      <alignment horizontal="left"/>
    </xf>
    <xf numFmtId="0" fontId="26" fillId="9" borderId="27" xfId="8" applyFont="1" applyBorder="1" applyAlignment="1">
      <alignment horizontal="left"/>
    </xf>
    <xf numFmtId="0" fontId="26" fillId="9" borderId="28" xfId="8" applyFont="1" applyBorder="1" applyAlignment="1">
      <alignment horizontal="left"/>
    </xf>
  </cellXfs>
  <cellStyles count="9">
    <cellStyle name="20% - Accent1" xfId="8" builtinId="30"/>
    <cellStyle name="20% - Accent3" xfId="5" builtinId="38"/>
    <cellStyle name="60% - Accent3" xfId="6" builtinId="40"/>
    <cellStyle name="Accent1" xfId="4" builtinId="29"/>
    <cellStyle name="Currency" xfId="1" builtinId="4"/>
    <cellStyle name="Good" xfId="7" builtinId="26"/>
    <cellStyle name="Neutral" xfId="3" builtinId="28"/>
    <cellStyle name="Normal" xfId="0" builtinId="0"/>
    <cellStyle name="Percent" xfId="2" builtinId="5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633"/>
  <sheetViews>
    <sheetView showGridLines="0" tabSelected="1" zoomScaleNormal="100" workbookViewId="0">
      <selection activeCell="D11" sqref="D11"/>
    </sheetView>
  </sheetViews>
  <sheetFormatPr defaultRowHeight="15"/>
  <cols>
    <col min="1" max="1" width="9.42578125" customWidth="1"/>
    <col min="2" max="2" width="18" customWidth="1"/>
    <col min="3" max="3" width="15.85546875" customWidth="1"/>
    <col min="4" max="4" width="19.28515625" customWidth="1"/>
    <col min="5" max="5" width="16" customWidth="1"/>
    <col min="6" max="6" width="19.28515625" customWidth="1"/>
    <col min="7" max="7" width="14" customWidth="1"/>
    <col min="8" max="8" width="17.5703125" customWidth="1"/>
    <col min="9" max="9" width="14.85546875" customWidth="1"/>
  </cols>
  <sheetData>
    <row r="1" spans="2:27" ht="47.25" customHeight="1">
      <c r="B1" s="43" t="s">
        <v>21</v>
      </c>
      <c r="C1" s="44"/>
      <c r="D1" s="44"/>
      <c r="E1" s="44"/>
      <c r="F1" s="44"/>
      <c r="G1" s="45"/>
      <c r="H1" s="5"/>
      <c r="I1" s="63" t="s">
        <v>27</v>
      </c>
      <c r="J1" s="64"/>
      <c r="K1" s="64"/>
      <c r="L1" s="65"/>
    </row>
    <row r="2" spans="2:27" ht="18.75" customHeight="1">
      <c r="B2" s="38"/>
      <c r="C2" s="37"/>
      <c r="D2" s="37"/>
      <c r="E2" s="37"/>
      <c r="F2" s="48" t="s">
        <v>20</v>
      </c>
      <c r="G2" s="49"/>
      <c r="I2" s="66" t="s">
        <v>22</v>
      </c>
      <c r="J2" s="67"/>
      <c r="K2" s="67"/>
      <c r="L2" s="68"/>
    </row>
    <row r="3" spans="2:27" ht="17.25" customHeight="1">
      <c r="B3" s="22" t="s">
        <v>0</v>
      </c>
      <c r="C3" s="41">
        <v>3000000</v>
      </c>
      <c r="D3" s="22" t="s">
        <v>1</v>
      </c>
      <c r="E3" s="41">
        <v>8.5</v>
      </c>
      <c r="F3" s="1" t="s">
        <v>2</v>
      </c>
      <c r="G3" s="41">
        <v>360</v>
      </c>
      <c r="I3" s="54" t="s">
        <v>28</v>
      </c>
      <c r="J3" s="55"/>
      <c r="K3" s="55"/>
      <c r="L3" s="56"/>
      <c r="AA3" s="21" t="s">
        <v>3</v>
      </c>
    </row>
    <row r="4" spans="2:27" ht="15" customHeight="1">
      <c r="B4" s="18" t="s">
        <v>4</v>
      </c>
      <c r="C4" s="40"/>
      <c r="D4" s="4" t="s">
        <v>5</v>
      </c>
      <c r="E4" s="39" t="s">
        <v>3</v>
      </c>
      <c r="F4" s="2"/>
      <c r="G4" s="3"/>
      <c r="I4" s="54"/>
      <c r="J4" s="55"/>
      <c r="K4" s="55"/>
      <c r="L4" s="56"/>
      <c r="M4" s="50"/>
      <c r="N4" s="50"/>
      <c r="AA4" s="21" t="s">
        <v>6</v>
      </c>
    </row>
    <row r="5" spans="2:27" ht="17.25" customHeight="1">
      <c r="B5" s="46" t="s">
        <v>19</v>
      </c>
      <c r="C5" s="47"/>
      <c r="D5" s="33"/>
      <c r="E5" s="33"/>
      <c r="F5" s="33"/>
      <c r="G5" s="33"/>
      <c r="H5" s="5"/>
      <c r="I5" s="54"/>
      <c r="J5" s="55"/>
      <c r="K5" s="55"/>
      <c r="L5" s="56"/>
      <c r="M5" s="50"/>
      <c r="N5" s="50"/>
      <c r="AA5" s="21" t="s">
        <v>13</v>
      </c>
    </row>
    <row r="6" spans="2:27">
      <c r="B6" s="7" t="s">
        <v>14</v>
      </c>
      <c r="C6" s="34" t="str">
        <f ca="1">IF($C$4="","",INDIRECT(ADDRESS($C$4+10,5)))</f>
        <v/>
      </c>
      <c r="D6" s="7" t="s">
        <v>15</v>
      </c>
      <c r="E6" s="8">
        <f>IFERROR(IF($E$4&lt;&gt;"Increase EMI",PMT($E$3/1200,$G$3,($C$3))*-1,""), "")</f>
        <v>23067.404507530006</v>
      </c>
      <c r="F6" s="9" t="str">
        <f>IF($E$4="Increase EMI","Loan Due Amount","")</f>
        <v/>
      </c>
      <c r="G6" s="34" t="str">
        <f ca="1">IF($E$4="Increase EMI",INDIRECT(ADDRESS($C$4+10,3)),"")</f>
        <v/>
      </c>
      <c r="I6" s="54"/>
      <c r="J6" s="55"/>
      <c r="K6" s="55"/>
      <c r="L6" s="56"/>
      <c r="M6" s="50"/>
      <c r="N6" s="50"/>
    </row>
    <row r="7" spans="2:27">
      <c r="B7" s="7" t="s">
        <v>16</v>
      </c>
      <c r="C7" s="34" t="str">
        <f ca="1">IF($C$4="","",INDIRECT(ADDRESS($C$4+11,5)))</f>
        <v/>
      </c>
      <c r="D7" s="10" t="str">
        <f>IF($E$4="Increase EMI","New EMI","")</f>
        <v/>
      </c>
      <c r="E7" s="11" t="str">
        <f>IF($E$4="Increase EMI",PMT($E$3/1200,($G$3-$C$4),($G$6+$C$9))*-1,"")</f>
        <v/>
      </c>
      <c r="F7" s="7"/>
      <c r="G7" s="35"/>
      <c r="I7" s="54"/>
      <c r="J7" s="55"/>
      <c r="K7" s="55"/>
      <c r="L7" s="56"/>
      <c r="M7" s="50"/>
      <c r="N7" s="50"/>
    </row>
    <row r="8" spans="2:27">
      <c r="B8" s="7" t="s">
        <v>17</v>
      </c>
      <c r="C8" s="34" t="str">
        <f ca="1">IF($C$4="","",INDIRECT(ADDRESS($C$4+12,5)))</f>
        <v/>
      </c>
      <c r="D8" s="10" t="str">
        <f>IF(E4="Increase EMI","EMI Change","")</f>
        <v/>
      </c>
      <c r="E8" s="12" t="str">
        <f>IF($E$4="Increase EMI",$E$7-$D$11,"")</f>
        <v/>
      </c>
      <c r="F8" s="7"/>
      <c r="G8" s="36"/>
      <c r="I8" s="54"/>
      <c r="J8" s="55"/>
      <c r="K8" s="55"/>
      <c r="L8" s="56"/>
      <c r="M8" s="50"/>
      <c r="N8" s="50"/>
    </row>
    <row r="9" spans="2:27">
      <c r="B9" s="13" t="s">
        <v>18</v>
      </c>
      <c r="C9" s="14">
        <f ca="1">SUM(C6:C8)</f>
        <v>0</v>
      </c>
      <c r="D9" s="10" t="str">
        <f>IF(E4="Increase EMI","EMI Change %","")</f>
        <v/>
      </c>
      <c r="E9" s="15" t="str">
        <f>IF($E$4="Increase EMI",$E$8/$D$11,"")</f>
        <v/>
      </c>
      <c r="F9" s="42"/>
      <c r="G9" s="36"/>
      <c r="I9" s="54"/>
      <c r="J9" s="55"/>
      <c r="K9" s="55"/>
      <c r="L9" s="56"/>
      <c r="M9" s="50"/>
      <c r="N9" s="50"/>
    </row>
    <row r="10" spans="2:27" ht="18.75">
      <c r="B10" s="19" t="s">
        <v>7</v>
      </c>
      <c r="C10" s="19" t="s">
        <v>8</v>
      </c>
      <c r="D10" s="20" t="s">
        <v>9</v>
      </c>
      <c r="E10" s="16" t="s">
        <v>10</v>
      </c>
      <c r="F10" s="19" t="s">
        <v>11</v>
      </c>
      <c r="G10" s="20" t="s">
        <v>12</v>
      </c>
      <c r="H10" s="17"/>
      <c r="I10" s="54"/>
      <c r="J10" s="55"/>
      <c r="K10" s="55"/>
      <c r="L10" s="56"/>
      <c r="M10" s="50"/>
      <c r="N10" s="50"/>
    </row>
    <row r="11" spans="2:27" ht="15.75">
      <c r="B11" s="23">
        <f>IF(C11="","",1)</f>
        <v>1</v>
      </c>
      <c r="C11" s="24">
        <f>+C3</f>
        <v>3000000</v>
      </c>
      <c r="D11" s="52">
        <f t="shared" ref="D11:D74" si="0">IFERROR(IF(C11="","",PMT($E$3/1200,$G$3,-$C$3)), "")</f>
        <v>23067.404507530006</v>
      </c>
      <c r="E11" s="25">
        <f>IF(C11="","",(C11*$E$3)/1200)</f>
        <v>21250</v>
      </c>
      <c r="F11" s="25">
        <f t="shared" ref="F11:F74" si="1">IFERROR(IF(C11="","",D11-E11), "")</f>
        <v>1817.4045075300055</v>
      </c>
      <c r="G11" s="26">
        <f t="shared" ref="G11:G74" si="2">IFERROR(IF(C11="","",C11-F11), "")</f>
        <v>2998182.5954924701</v>
      </c>
      <c r="H11" s="6"/>
      <c r="I11" s="54"/>
      <c r="J11" s="55"/>
      <c r="K11" s="55"/>
      <c r="L11" s="56"/>
    </row>
    <row r="12" spans="2:27" ht="15.75">
      <c r="B12" s="27">
        <f>IFERROR(IF(C12="","",B11+1), "")</f>
        <v>2</v>
      </c>
      <c r="C12" s="28">
        <f>IFERROR(IF(G11&lt;1,"",G11), "")</f>
        <v>2998182.5954924701</v>
      </c>
      <c r="D12" s="53">
        <f t="shared" si="0"/>
        <v>23067.404507530006</v>
      </c>
      <c r="E12" s="30">
        <f>IF(C12="","",(C12*$E$3)/1200)</f>
        <v>21237.12671807166</v>
      </c>
      <c r="F12" s="30">
        <f t="shared" si="1"/>
        <v>1830.2777894583451</v>
      </c>
      <c r="G12" s="31">
        <f t="shared" si="2"/>
        <v>2996352.3177030119</v>
      </c>
      <c r="I12" s="54"/>
      <c r="J12" s="55"/>
      <c r="K12" s="55"/>
      <c r="L12" s="56"/>
    </row>
    <row r="13" spans="2:27" ht="18.75" customHeight="1">
      <c r="B13" s="27">
        <f t="shared" ref="B13:B76" si="3">IFERROR(IF(C13="","",B12+1), "")</f>
        <v>3</v>
      </c>
      <c r="C13" s="28">
        <f t="shared" ref="C13:C76" si="4">IFERROR(IF(G12&lt;1,"",G12), "")</f>
        <v>2996352.3177030119</v>
      </c>
      <c r="D13" s="53">
        <f t="shared" si="0"/>
        <v>23067.404507530006</v>
      </c>
      <c r="E13" s="30">
        <f t="shared" ref="E13:E76" si="5">IF(C13="","",(C13*$E$3)/1200)</f>
        <v>21224.162250396334</v>
      </c>
      <c r="F13" s="30">
        <f t="shared" si="1"/>
        <v>1843.242257133672</v>
      </c>
      <c r="G13" s="31">
        <f t="shared" si="2"/>
        <v>2994509.0754458783</v>
      </c>
      <c r="I13" s="57"/>
      <c r="J13" s="58"/>
      <c r="K13" s="58"/>
      <c r="L13" s="59"/>
    </row>
    <row r="14" spans="2:27" ht="15.75">
      <c r="B14" s="27">
        <f t="shared" si="3"/>
        <v>4</v>
      </c>
      <c r="C14" s="28">
        <f t="shared" si="4"/>
        <v>2994509.0754458783</v>
      </c>
      <c r="D14" s="53">
        <f t="shared" si="0"/>
        <v>23067.404507530006</v>
      </c>
      <c r="E14" s="30">
        <f t="shared" si="5"/>
        <v>21211.105951074969</v>
      </c>
      <c r="F14" s="30">
        <f t="shared" si="1"/>
        <v>1856.2985564550363</v>
      </c>
      <c r="G14" s="31">
        <f t="shared" si="2"/>
        <v>2992652.7768894234</v>
      </c>
      <c r="I14" s="69" t="s">
        <v>23</v>
      </c>
      <c r="J14" s="70"/>
      <c r="K14" s="70"/>
      <c r="L14" s="71"/>
    </row>
    <row r="15" spans="2:27" ht="15.75" customHeight="1">
      <c r="B15" s="27">
        <f t="shared" si="3"/>
        <v>5</v>
      </c>
      <c r="C15" s="28">
        <f t="shared" si="4"/>
        <v>2992652.7768894234</v>
      </c>
      <c r="D15" s="53">
        <f t="shared" si="0"/>
        <v>23067.404507530006</v>
      </c>
      <c r="E15" s="30">
        <f t="shared" si="5"/>
        <v>21197.957169633413</v>
      </c>
      <c r="F15" s="30">
        <f t="shared" si="1"/>
        <v>1869.4473378965922</v>
      </c>
      <c r="G15" s="31">
        <f t="shared" si="2"/>
        <v>2990783.3295515268</v>
      </c>
      <c r="I15" s="60" t="s">
        <v>25</v>
      </c>
      <c r="J15" s="61"/>
      <c r="K15" s="61"/>
      <c r="L15" s="62"/>
    </row>
    <row r="16" spans="2:27" ht="15.75" customHeight="1">
      <c r="B16" s="27">
        <f t="shared" si="3"/>
        <v>6</v>
      </c>
      <c r="C16" s="28">
        <f t="shared" si="4"/>
        <v>2990783.3295515268</v>
      </c>
      <c r="D16" s="53">
        <f t="shared" si="0"/>
        <v>23067.404507530006</v>
      </c>
      <c r="E16" s="30">
        <f t="shared" si="5"/>
        <v>21184.715250989982</v>
      </c>
      <c r="F16" s="30">
        <f t="shared" si="1"/>
        <v>1882.6892565400231</v>
      </c>
      <c r="G16" s="31">
        <f t="shared" si="2"/>
        <v>2988900.6402949868</v>
      </c>
      <c r="I16" s="54"/>
      <c r="J16" s="55"/>
      <c r="K16" s="55"/>
      <c r="L16" s="56"/>
    </row>
    <row r="17" spans="2:12" ht="15.75" customHeight="1">
      <c r="B17" s="27">
        <f t="shared" si="3"/>
        <v>7</v>
      </c>
      <c r="C17" s="28">
        <f t="shared" si="4"/>
        <v>2988900.6402949868</v>
      </c>
      <c r="D17" s="53">
        <f t="shared" si="0"/>
        <v>23067.404507530006</v>
      </c>
      <c r="E17" s="30">
        <f t="shared" si="5"/>
        <v>21171.37953542282</v>
      </c>
      <c r="F17" s="30">
        <f t="shared" si="1"/>
        <v>1896.024972107185</v>
      </c>
      <c r="G17" s="31">
        <f t="shared" si="2"/>
        <v>2987004.6153228795</v>
      </c>
      <c r="I17" s="54"/>
      <c r="J17" s="55"/>
      <c r="K17" s="55"/>
      <c r="L17" s="56"/>
    </row>
    <row r="18" spans="2:12" ht="15.75">
      <c r="B18" s="27">
        <f t="shared" si="3"/>
        <v>8</v>
      </c>
      <c r="C18" s="28">
        <f t="shared" si="4"/>
        <v>2987004.6153228795</v>
      </c>
      <c r="D18" s="53">
        <f t="shared" si="0"/>
        <v>23067.404507530006</v>
      </c>
      <c r="E18" s="30">
        <f t="shared" si="5"/>
        <v>21157.949358537062</v>
      </c>
      <c r="F18" s="30">
        <f t="shared" si="1"/>
        <v>1909.4551489929436</v>
      </c>
      <c r="G18" s="31">
        <f t="shared" si="2"/>
        <v>2985095.1601738865</v>
      </c>
      <c r="I18" s="54"/>
      <c r="J18" s="55"/>
      <c r="K18" s="55"/>
      <c r="L18" s="56"/>
    </row>
    <row r="19" spans="2:12" ht="15.75">
      <c r="B19" s="27">
        <f t="shared" si="3"/>
        <v>9</v>
      </c>
      <c r="C19" s="28">
        <f t="shared" si="4"/>
        <v>2985095.1601738865</v>
      </c>
      <c r="D19" s="53">
        <f t="shared" si="0"/>
        <v>23067.404507530006</v>
      </c>
      <c r="E19" s="30">
        <f t="shared" si="5"/>
        <v>21144.424051231694</v>
      </c>
      <c r="F19" s="30">
        <f t="shared" si="1"/>
        <v>1922.9804562983118</v>
      </c>
      <c r="G19" s="31">
        <f t="shared" si="2"/>
        <v>2983172.1797175882</v>
      </c>
      <c r="I19" s="54"/>
      <c r="J19" s="55"/>
      <c r="K19" s="55"/>
      <c r="L19" s="56"/>
    </row>
    <row r="20" spans="2:12" ht="15.75">
      <c r="B20" s="27">
        <f t="shared" si="3"/>
        <v>10</v>
      </c>
      <c r="C20" s="28">
        <f t="shared" si="4"/>
        <v>2983172.1797175882</v>
      </c>
      <c r="D20" s="53">
        <f t="shared" si="0"/>
        <v>23067.404507530006</v>
      </c>
      <c r="E20" s="30">
        <f t="shared" si="5"/>
        <v>21130.80293966625</v>
      </c>
      <c r="F20" s="30">
        <f t="shared" si="1"/>
        <v>1936.6015678637559</v>
      </c>
      <c r="G20" s="31">
        <f t="shared" si="2"/>
        <v>2981235.5781497243</v>
      </c>
      <c r="I20" s="54"/>
      <c r="J20" s="55"/>
      <c r="K20" s="55"/>
      <c r="L20" s="56"/>
    </row>
    <row r="21" spans="2:12" ht="15.75">
      <c r="B21" s="27">
        <f t="shared" si="3"/>
        <v>11</v>
      </c>
      <c r="C21" s="28">
        <f t="shared" si="4"/>
        <v>2981235.5781497243</v>
      </c>
      <c r="D21" s="53">
        <f t="shared" si="0"/>
        <v>23067.404507530006</v>
      </c>
      <c r="E21" s="30">
        <f t="shared" si="5"/>
        <v>21117.085345227213</v>
      </c>
      <c r="F21" s="30">
        <f t="shared" si="1"/>
        <v>1950.3191623027924</v>
      </c>
      <c r="G21" s="31">
        <f t="shared" si="2"/>
        <v>2979285.2589874216</v>
      </c>
      <c r="I21" s="57"/>
      <c r="J21" s="58"/>
      <c r="K21" s="58"/>
      <c r="L21" s="59"/>
    </row>
    <row r="22" spans="2:12" ht="15.75">
      <c r="B22" s="27">
        <f t="shared" si="3"/>
        <v>12</v>
      </c>
      <c r="C22" s="28">
        <f t="shared" si="4"/>
        <v>2979285.2589874216</v>
      </c>
      <c r="D22" s="53">
        <f t="shared" si="0"/>
        <v>23067.404507530006</v>
      </c>
      <c r="E22" s="30">
        <f t="shared" si="5"/>
        <v>21103.270584494236</v>
      </c>
      <c r="F22" s="30">
        <f t="shared" si="1"/>
        <v>1964.1339230357698</v>
      </c>
      <c r="G22" s="31">
        <f t="shared" si="2"/>
        <v>2977321.1250643861</v>
      </c>
      <c r="I22" s="69" t="s">
        <v>24</v>
      </c>
      <c r="J22" s="70"/>
      <c r="K22" s="70"/>
      <c r="L22" s="71"/>
    </row>
    <row r="23" spans="2:12" ht="15.75" customHeight="1">
      <c r="B23" s="27">
        <f t="shared" si="3"/>
        <v>13</v>
      </c>
      <c r="C23" s="28">
        <f t="shared" si="4"/>
        <v>2977321.1250643861</v>
      </c>
      <c r="D23" s="53">
        <f t="shared" si="0"/>
        <v>23067.404507530006</v>
      </c>
      <c r="E23" s="30">
        <f t="shared" si="5"/>
        <v>21089.35796920607</v>
      </c>
      <c r="F23" s="30">
        <f t="shared" si="1"/>
        <v>1978.0465383239352</v>
      </c>
      <c r="G23" s="31">
        <f t="shared" si="2"/>
        <v>2975343.078526062</v>
      </c>
      <c r="I23" s="60" t="s">
        <v>26</v>
      </c>
      <c r="J23" s="61"/>
      <c r="K23" s="61"/>
      <c r="L23" s="62"/>
    </row>
    <row r="24" spans="2:12" ht="15.75">
      <c r="B24" s="27">
        <f t="shared" si="3"/>
        <v>14</v>
      </c>
      <c r="C24" s="28">
        <f t="shared" si="4"/>
        <v>2975343.078526062</v>
      </c>
      <c r="D24" s="53">
        <f t="shared" si="0"/>
        <v>23067.404507530006</v>
      </c>
      <c r="E24" s="30">
        <f t="shared" si="5"/>
        <v>21075.346806226273</v>
      </c>
      <c r="F24" s="30">
        <f t="shared" si="1"/>
        <v>1992.0577013037328</v>
      </c>
      <c r="G24" s="31">
        <f t="shared" si="2"/>
        <v>2973351.0208247583</v>
      </c>
      <c r="I24" s="54"/>
      <c r="J24" s="55"/>
      <c r="K24" s="55"/>
      <c r="L24" s="56"/>
    </row>
    <row r="25" spans="2:12" ht="15.75">
      <c r="B25" s="27">
        <f t="shared" si="3"/>
        <v>15</v>
      </c>
      <c r="C25" s="28">
        <f t="shared" si="4"/>
        <v>2973351.0208247583</v>
      </c>
      <c r="D25" s="53">
        <f t="shared" si="0"/>
        <v>23067.404507530006</v>
      </c>
      <c r="E25" s="30">
        <f t="shared" si="5"/>
        <v>21061.236397508706</v>
      </c>
      <c r="F25" s="30">
        <f t="shared" si="1"/>
        <v>2006.1681100212991</v>
      </c>
      <c r="G25" s="31">
        <f t="shared" si="2"/>
        <v>2971344.8527147369</v>
      </c>
      <c r="I25" s="54"/>
      <c r="J25" s="55"/>
      <c r="K25" s="55"/>
      <c r="L25" s="56"/>
    </row>
    <row r="26" spans="2:12" ht="15.75">
      <c r="B26" s="27">
        <f t="shared" si="3"/>
        <v>16</v>
      </c>
      <c r="C26" s="28">
        <f t="shared" si="4"/>
        <v>2971344.8527147369</v>
      </c>
      <c r="D26" s="53">
        <f t="shared" si="0"/>
        <v>23067.404507530006</v>
      </c>
      <c r="E26" s="30">
        <f t="shared" si="5"/>
        <v>21047.026040062719</v>
      </c>
      <c r="F26" s="30">
        <f t="shared" si="1"/>
        <v>2020.3784674672861</v>
      </c>
      <c r="G26" s="31">
        <f t="shared" si="2"/>
        <v>2969324.4742472698</v>
      </c>
      <c r="I26" s="54"/>
      <c r="J26" s="55"/>
      <c r="K26" s="55"/>
      <c r="L26" s="56"/>
    </row>
    <row r="27" spans="2:12" ht="15.75">
      <c r="B27" s="27">
        <f t="shared" si="3"/>
        <v>17</v>
      </c>
      <c r="C27" s="28">
        <f t="shared" si="4"/>
        <v>2969324.4742472698</v>
      </c>
      <c r="D27" s="53">
        <f t="shared" si="0"/>
        <v>23067.404507530006</v>
      </c>
      <c r="E27" s="30">
        <f t="shared" si="5"/>
        <v>21032.715025918162</v>
      </c>
      <c r="F27" s="30">
        <f t="shared" si="1"/>
        <v>2034.6894816118438</v>
      </c>
      <c r="G27" s="31">
        <f t="shared" si="2"/>
        <v>2967289.784765658</v>
      </c>
      <c r="I27" s="54"/>
      <c r="J27" s="55"/>
      <c r="K27" s="55"/>
      <c r="L27" s="56"/>
    </row>
    <row r="28" spans="2:12" ht="15.75">
      <c r="B28" s="27">
        <f t="shared" si="3"/>
        <v>18</v>
      </c>
      <c r="C28" s="28">
        <f t="shared" si="4"/>
        <v>2967289.784765658</v>
      </c>
      <c r="D28" s="53">
        <f t="shared" si="0"/>
        <v>23067.404507530006</v>
      </c>
      <c r="E28" s="30">
        <f t="shared" si="5"/>
        <v>21018.302642090079</v>
      </c>
      <c r="F28" s="30">
        <f t="shared" si="1"/>
        <v>2049.1018654399268</v>
      </c>
      <c r="G28" s="31">
        <f t="shared" si="2"/>
        <v>2965240.6829002178</v>
      </c>
      <c r="I28" s="57"/>
      <c r="J28" s="58"/>
      <c r="K28" s="58"/>
      <c r="L28" s="59"/>
    </row>
    <row r="29" spans="2:12" ht="15.75">
      <c r="B29" s="27">
        <f t="shared" si="3"/>
        <v>19</v>
      </c>
      <c r="C29" s="28">
        <f t="shared" si="4"/>
        <v>2965240.6829002178</v>
      </c>
      <c r="D29" s="53">
        <f t="shared" si="0"/>
        <v>23067.404507530006</v>
      </c>
      <c r="E29" s="30">
        <f t="shared" si="5"/>
        <v>21003.788170543212</v>
      </c>
      <c r="F29" s="30">
        <f t="shared" si="1"/>
        <v>2063.6163369867936</v>
      </c>
      <c r="G29" s="31">
        <f t="shared" si="2"/>
        <v>2963177.0665632309</v>
      </c>
      <c r="I29" s="51"/>
      <c r="J29" s="51"/>
      <c r="K29" s="51"/>
      <c r="L29" s="51"/>
    </row>
    <row r="30" spans="2:12" ht="15.75">
      <c r="B30" s="27">
        <f t="shared" si="3"/>
        <v>20</v>
      </c>
      <c r="C30" s="28">
        <f t="shared" si="4"/>
        <v>2963177.0665632309</v>
      </c>
      <c r="D30" s="53">
        <f t="shared" si="0"/>
        <v>23067.404507530006</v>
      </c>
      <c r="E30" s="30">
        <f t="shared" si="5"/>
        <v>20989.170888156219</v>
      </c>
      <c r="F30" s="30">
        <f t="shared" si="1"/>
        <v>2078.2336193737865</v>
      </c>
      <c r="G30" s="31">
        <f t="shared" si="2"/>
        <v>2961098.8329438572</v>
      </c>
      <c r="I30" s="51"/>
      <c r="J30" s="51"/>
      <c r="K30" s="51"/>
      <c r="L30" s="51"/>
    </row>
    <row r="31" spans="2:12" ht="15.75">
      <c r="B31" s="27">
        <f t="shared" si="3"/>
        <v>21</v>
      </c>
      <c r="C31" s="28">
        <f t="shared" si="4"/>
        <v>2961098.8329438572</v>
      </c>
      <c r="D31" s="53">
        <f t="shared" si="0"/>
        <v>23067.404507530006</v>
      </c>
      <c r="E31" s="30">
        <f t="shared" si="5"/>
        <v>20974.450066685655</v>
      </c>
      <c r="F31" s="30">
        <f t="shared" si="1"/>
        <v>2092.9544408443508</v>
      </c>
      <c r="G31" s="31">
        <f t="shared" si="2"/>
        <v>2959005.8785030129</v>
      </c>
      <c r="I31" s="51"/>
      <c r="J31" s="51"/>
      <c r="K31" s="51"/>
      <c r="L31" s="51"/>
    </row>
    <row r="32" spans="2:12" ht="15.75">
      <c r="B32" s="27">
        <f t="shared" si="3"/>
        <v>22</v>
      </c>
      <c r="C32" s="28">
        <f t="shared" si="4"/>
        <v>2959005.8785030129</v>
      </c>
      <c r="D32" s="53">
        <f t="shared" si="0"/>
        <v>23067.404507530006</v>
      </c>
      <c r="E32" s="30">
        <f t="shared" si="5"/>
        <v>20959.624972729674</v>
      </c>
      <c r="F32" s="30">
        <f t="shared" si="1"/>
        <v>2107.779534800331</v>
      </c>
      <c r="G32" s="31">
        <f t="shared" si="2"/>
        <v>2956898.0989682125</v>
      </c>
      <c r="I32" s="51"/>
      <c r="J32" s="51"/>
      <c r="K32" s="51"/>
      <c r="L32" s="51"/>
    </row>
    <row r="33" spans="2:7" ht="15.75">
      <c r="B33" s="27">
        <f t="shared" si="3"/>
        <v>23</v>
      </c>
      <c r="C33" s="28">
        <f t="shared" si="4"/>
        <v>2956898.0989682125</v>
      </c>
      <c r="D33" s="53">
        <f t="shared" si="0"/>
        <v>23067.404507530006</v>
      </c>
      <c r="E33" s="30">
        <f t="shared" si="5"/>
        <v>20944.694867691505</v>
      </c>
      <c r="F33" s="30">
        <f t="shared" si="1"/>
        <v>2122.7096398385002</v>
      </c>
      <c r="G33" s="31">
        <f t="shared" si="2"/>
        <v>2954775.3893283741</v>
      </c>
    </row>
    <row r="34" spans="2:7" ht="15.75">
      <c r="B34" s="27">
        <f t="shared" si="3"/>
        <v>24</v>
      </c>
      <c r="C34" s="28">
        <f t="shared" si="4"/>
        <v>2954775.3893283741</v>
      </c>
      <c r="D34" s="53">
        <f t="shared" si="0"/>
        <v>23067.404507530006</v>
      </c>
      <c r="E34" s="30">
        <f t="shared" si="5"/>
        <v>20929.659007742652</v>
      </c>
      <c r="F34" s="30">
        <f t="shared" si="1"/>
        <v>2137.7454997873538</v>
      </c>
      <c r="G34" s="31">
        <f t="shared" si="2"/>
        <v>2952637.6438285867</v>
      </c>
    </row>
    <row r="35" spans="2:7" ht="15.75">
      <c r="B35" s="27">
        <f t="shared" si="3"/>
        <v>25</v>
      </c>
      <c r="C35" s="28">
        <f t="shared" si="4"/>
        <v>2952637.6438285867</v>
      </c>
      <c r="D35" s="53">
        <f t="shared" si="0"/>
        <v>23067.404507530006</v>
      </c>
      <c r="E35" s="30">
        <f t="shared" si="5"/>
        <v>20914.516643785821</v>
      </c>
      <c r="F35" s="30">
        <f t="shared" si="1"/>
        <v>2152.8878637441849</v>
      </c>
      <c r="G35" s="31">
        <f t="shared" si="2"/>
        <v>2950484.7559648426</v>
      </c>
    </row>
    <row r="36" spans="2:7" ht="15.75">
      <c r="B36" s="27">
        <f t="shared" si="3"/>
        <v>26</v>
      </c>
      <c r="C36" s="28">
        <f t="shared" si="4"/>
        <v>2950484.7559648426</v>
      </c>
      <c r="D36" s="53">
        <f t="shared" si="0"/>
        <v>23067.404507530006</v>
      </c>
      <c r="E36" s="30">
        <f t="shared" si="5"/>
        <v>20899.267021417636</v>
      </c>
      <c r="F36" s="30">
        <f t="shared" si="1"/>
        <v>2168.1374861123695</v>
      </c>
      <c r="G36" s="31">
        <f t="shared" si="2"/>
        <v>2948316.6184787303</v>
      </c>
    </row>
    <row r="37" spans="2:7" ht="15.75">
      <c r="B37" s="27">
        <f t="shared" si="3"/>
        <v>27</v>
      </c>
      <c r="C37" s="28">
        <f t="shared" si="4"/>
        <v>2948316.6184787303</v>
      </c>
      <c r="D37" s="53">
        <f t="shared" si="0"/>
        <v>23067.404507530006</v>
      </c>
      <c r="E37" s="30">
        <f t="shared" si="5"/>
        <v>20883.909380891007</v>
      </c>
      <c r="F37" s="30">
        <f t="shared" si="1"/>
        <v>2183.495126638998</v>
      </c>
      <c r="G37" s="31">
        <f t="shared" si="2"/>
        <v>2946133.1233520913</v>
      </c>
    </row>
    <row r="38" spans="2:7" ht="15.75">
      <c r="B38" s="27">
        <f t="shared" si="3"/>
        <v>28</v>
      </c>
      <c r="C38" s="28">
        <f t="shared" si="4"/>
        <v>2946133.1233520913</v>
      </c>
      <c r="D38" s="53">
        <f t="shared" si="0"/>
        <v>23067.404507530006</v>
      </c>
      <c r="E38" s="30">
        <f t="shared" si="5"/>
        <v>20868.442957077314</v>
      </c>
      <c r="F38" s="30">
        <f t="shared" si="1"/>
        <v>2198.9615504526919</v>
      </c>
      <c r="G38" s="31">
        <f t="shared" si="2"/>
        <v>2943934.1618016385</v>
      </c>
    </row>
    <row r="39" spans="2:7" ht="15.75">
      <c r="B39" s="27">
        <f t="shared" si="3"/>
        <v>29</v>
      </c>
      <c r="C39" s="28">
        <f t="shared" si="4"/>
        <v>2943934.1618016385</v>
      </c>
      <c r="D39" s="53">
        <f t="shared" si="0"/>
        <v>23067.404507530006</v>
      </c>
      <c r="E39" s="30">
        <f t="shared" si="5"/>
        <v>20852.866979428272</v>
      </c>
      <c r="F39" s="30">
        <f t="shared" si="1"/>
        <v>2214.5375281017332</v>
      </c>
      <c r="G39" s="31">
        <f t="shared" si="2"/>
        <v>2941719.6242735367</v>
      </c>
    </row>
    <row r="40" spans="2:7" ht="15.75">
      <c r="B40" s="27">
        <f t="shared" si="3"/>
        <v>30</v>
      </c>
      <c r="C40" s="28">
        <f t="shared" si="4"/>
        <v>2941719.6242735367</v>
      </c>
      <c r="D40" s="53">
        <f t="shared" si="0"/>
        <v>23067.404507530006</v>
      </c>
      <c r="E40" s="30">
        <f t="shared" si="5"/>
        <v>20837.180671937553</v>
      </c>
      <c r="F40" s="30">
        <f t="shared" si="1"/>
        <v>2230.2238355924528</v>
      </c>
      <c r="G40" s="31">
        <f t="shared" si="2"/>
        <v>2939489.4004379441</v>
      </c>
    </row>
    <row r="41" spans="2:7" ht="15.75">
      <c r="B41" s="27">
        <f t="shared" si="3"/>
        <v>31</v>
      </c>
      <c r="C41" s="28">
        <f t="shared" si="4"/>
        <v>2939489.4004379441</v>
      </c>
      <c r="D41" s="53">
        <f t="shared" si="0"/>
        <v>23067.404507530006</v>
      </c>
      <c r="E41" s="30">
        <f t="shared" si="5"/>
        <v>20821.383253102103</v>
      </c>
      <c r="F41" s="30">
        <f t="shared" si="1"/>
        <v>2246.021254427902</v>
      </c>
      <c r="G41" s="31">
        <f t="shared" si="2"/>
        <v>2937243.3791835164</v>
      </c>
    </row>
    <row r="42" spans="2:7" ht="15.75">
      <c r="B42" s="27">
        <f t="shared" si="3"/>
        <v>32</v>
      </c>
      <c r="C42" s="28">
        <f t="shared" si="4"/>
        <v>2937243.3791835164</v>
      </c>
      <c r="D42" s="53">
        <f t="shared" si="0"/>
        <v>23067.404507530006</v>
      </c>
      <c r="E42" s="30">
        <f t="shared" si="5"/>
        <v>20805.473935883241</v>
      </c>
      <c r="F42" s="30">
        <f t="shared" si="1"/>
        <v>2261.9305716467643</v>
      </c>
      <c r="G42" s="31">
        <f t="shared" si="2"/>
        <v>2934981.4486118695</v>
      </c>
    </row>
    <row r="43" spans="2:7" ht="15.75">
      <c r="B43" s="27">
        <f t="shared" si="3"/>
        <v>33</v>
      </c>
      <c r="C43" s="28">
        <f t="shared" si="4"/>
        <v>2934981.4486118695</v>
      </c>
      <c r="D43" s="53">
        <f t="shared" si="0"/>
        <v>23067.404507530006</v>
      </c>
      <c r="E43" s="30">
        <f t="shared" si="5"/>
        <v>20789.451927667411</v>
      </c>
      <c r="F43" s="30">
        <f t="shared" si="1"/>
        <v>2277.9525798625946</v>
      </c>
      <c r="G43" s="31">
        <f t="shared" si="2"/>
        <v>2932703.496032007</v>
      </c>
    </row>
    <row r="44" spans="2:7" ht="15.75">
      <c r="B44" s="27">
        <f t="shared" si="3"/>
        <v>34</v>
      </c>
      <c r="C44" s="28">
        <f t="shared" si="4"/>
        <v>2932703.496032007</v>
      </c>
      <c r="D44" s="53">
        <f t="shared" si="0"/>
        <v>23067.404507530006</v>
      </c>
      <c r="E44" s="30">
        <f t="shared" si="5"/>
        <v>20773.316430226718</v>
      </c>
      <c r="F44" s="30">
        <f t="shared" si="1"/>
        <v>2294.0880773032877</v>
      </c>
      <c r="G44" s="31">
        <f t="shared" si="2"/>
        <v>2930409.4079547036</v>
      </c>
    </row>
    <row r="45" spans="2:7" ht="15.75">
      <c r="B45" s="27">
        <f t="shared" si="3"/>
        <v>35</v>
      </c>
      <c r="C45" s="28">
        <f t="shared" si="4"/>
        <v>2930409.4079547036</v>
      </c>
      <c r="D45" s="53">
        <f t="shared" si="0"/>
        <v>23067.404507530006</v>
      </c>
      <c r="E45" s="30">
        <f t="shared" si="5"/>
        <v>20757.066639679149</v>
      </c>
      <c r="F45" s="30">
        <f t="shared" si="1"/>
        <v>2310.3378678508561</v>
      </c>
      <c r="G45" s="31">
        <f t="shared" si="2"/>
        <v>2928099.0700868526</v>
      </c>
    </row>
    <row r="46" spans="2:7" ht="15.75">
      <c r="B46" s="27">
        <f t="shared" si="3"/>
        <v>36</v>
      </c>
      <c r="C46" s="28">
        <f t="shared" si="4"/>
        <v>2928099.0700868526</v>
      </c>
      <c r="D46" s="53">
        <f t="shared" si="0"/>
        <v>23067.404507530006</v>
      </c>
      <c r="E46" s="30">
        <f t="shared" si="5"/>
        <v>20740.70174644854</v>
      </c>
      <c r="F46" s="30">
        <f t="shared" si="1"/>
        <v>2326.7027610814657</v>
      </c>
      <c r="G46" s="31">
        <f t="shared" si="2"/>
        <v>2925772.3673257711</v>
      </c>
    </row>
    <row r="47" spans="2:7" ht="15.75">
      <c r="B47" s="27">
        <f t="shared" si="3"/>
        <v>37</v>
      </c>
      <c r="C47" s="28">
        <f t="shared" si="4"/>
        <v>2925772.3673257711</v>
      </c>
      <c r="D47" s="53">
        <f t="shared" si="0"/>
        <v>23067.404507530006</v>
      </c>
      <c r="E47" s="30">
        <f t="shared" si="5"/>
        <v>20724.22093522421</v>
      </c>
      <c r="F47" s="30">
        <f t="shared" si="1"/>
        <v>2343.1835723057957</v>
      </c>
      <c r="G47" s="31">
        <f t="shared" si="2"/>
        <v>2923429.1837534653</v>
      </c>
    </row>
    <row r="48" spans="2:7" ht="15.75">
      <c r="B48" s="27">
        <f t="shared" si="3"/>
        <v>38</v>
      </c>
      <c r="C48" s="28">
        <f t="shared" si="4"/>
        <v>2923429.1837534653</v>
      </c>
      <c r="D48" s="53">
        <f t="shared" si="0"/>
        <v>23067.404507530006</v>
      </c>
      <c r="E48" s="30">
        <f t="shared" si="5"/>
        <v>20707.623384920382</v>
      </c>
      <c r="F48" s="30">
        <f t="shared" si="1"/>
        <v>2359.7811226096237</v>
      </c>
      <c r="G48" s="31">
        <f t="shared" si="2"/>
        <v>2921069.4026308558</v>
      </c>
    </row>
    <row r="49" spans="2:7" ht="15.75">
      <c r="B49" s="27">
        <f t="shared" si="3"/>
        <v>39</v>
      </c>
      <c r="C49" s="28">
        <f t="shared" si="4"/>
        <v>2921069.4026308558</v>
      </c>
      <c r="D49" s="53">
        <f t="shared" si="0"/>
        <v>23067.404507530006</v>
      </c>
      <c r="E49" s="30">
        <f t="shared" si="5"/>
        <v>20690.90826863523</v>
      </c>
      <c r="F49" s="30">
        <f t="shared" si="1"/>
        <v>2376.4962388947752</v>
      </c>
      <c r="G49" s="31">
        <f t="shared" si="2"/>
        <v>2918692.906391961</v>
      </c>
    </row>
    <row r="50" spans="2:7" ht="15.75">
      <c r="B50" s="27">
        <f t="shared" si="3"/>
        <v>40</v>
      </c>
      <c r="C50" s="28">
        <f t="shared" si="4"/>
        <v>2918692.906391961</v>
      </c>
      <c r="D50" s="53">
        <f t="shared" si="0"/>
        <v>23067.404507530006</v>
      </c>
      <c r="E50" s="30">
        <f t="shared" si="5"/>
        <v>20674.074753609726</v>
      </c>
      <c r="F50" s="30">
        <f t="shared" si="1"/>
        <v>2393.3297539202795</v>
      </c>
      <c r="G50" s="31">
        <f t="shared" si="2"/>
        <v>2916299.5766380406</v>
      </c>
    </row>
    <row r="51" spans="2:7" ht="15.75">
      <c r="B51" s="27">
        <f t="shared" si="3"/>
        <v>41</v>
      </c>
      <c r="C51" s="28">
        <f t="shared" si="4"/>
        <v>2916299.5766380406</v>
      </c>
      <c r="D51" s="53">
        <f t="shared" si="0"/>
        <v>23067.404507530006</v>
      </c>
      <c r="E51" s="30">
        <f t="shared" si="5"/>
        <v>20657.122001186122</v>
      </c>
      <c r="F51" s="30">
        <f t="shared" si="1"/>
        <v>2410.2825063438831</v>
      </c>
      <c r="G51" s="31">
        <f t="shared" si="2"/>
        <v>2913889.2941316967</v>
      </c>
    </row>
    <row r="52" spans="2:7" ht="15.75">
      <c r="B52" s="27">
        <f t="shared" si="3"/>
        <v>42</v>
      </c>
      <c r="C52" s="28">
        <f t="shared" si="4"/>
        <v>2913889.2941316967</v>
      </c>
      <c r="D52" s="53">
        <f t="shared" si="0"/>
        <v>23067.404507530006</v>
      </c>
      <c r="E52" s="30">
        <f t="shared" si="5"/>
        <v>20640.049166766184</v>
      </c>
      <c r="F52" s="30">
        <f t="shared" si="1"/>
        <v>2427.355340763821</v>
      </c>
      <c r="G52" s="31">
        <f t="shared" si="2"/>
        <v>2911461.9387909328</v>
      </c>
    </row>
    <row r="53" spans="2:7" ht="15.75">
      <c r="B53" s="27">
        <f t="shared" si="3"/>
        <v>43</v>
      </c>
      <c r="C53" s="28">
        <f t="shared" si="4"/>
        <v>2911461.9387909328</v>
      </c>
      <c r="D53" s="53">
        <f t="shared" si="0"/>
        <v>23067.404507530006</v>
      </c>
      <c r="E53" s="30">
        <f t="shared" si="5"/>
        <v>20622.855399769105</v>
      </c>
      <c r="F53" s="30">
        <f t="shared" si="1"/>
        <v>2444.5491077609004</v>
      </c>
      <c r="G53" s="31">
        <f t="shared" si="2"/>
        <v>2909017.3896831716</v>
      </c>
    </row>
    <row r="54" spans="2:7" ht="15.75">
      <c r="B54" s="27">
        <f t="shared" si="3"/>
        <v>44</v>
      </c>
      <c r="C54" s="28">
        <f t="shared" si="4"/>
        <v>2909017.3896831716</v>
      </c>
      <c r="D54" s="53">
        <f t="shared" si="0"/>
        <v>23067.404507530006</v>
      </c>
      <c r="E54" s="30">
        <f t="shared" si="5"/>
        <v>20605.539843589133</v>
      </c>
      <c r="F54" s="30">
        <f t="shared" si="1"/>
        <v>2461.8646639408726</v>
      </c>
      <c r="G54" s="31">
        <f t="shared" si="2"/>
        <v>2906555.5250192308</v>
      </c>
    </row>
    <row r="55" spans="2:7" ht="15.75">
      <c r="B55" s="27">
        <f t="shared" si="3"/>
        <v>45</v>
      </c>
      <c r="C55" s="28">
        <f t="shared" si="4"/>
        <v>2906555.5250192308</v>
      </c>
      <c r="D55" s="53">
        <f t="shared" si="0"/>
        <v>23067.404507530006</v>
      </c>
      <c r="E55" s="30">
        <f t="shared" si="5"/>
        <v>20588.101635552885</v>
      </c>
      <c r="F55" s="30">
        <f t="shared" si="1"/>
        <v>2479.302871977121</v>
      </c>
      <c r="G55" s="31">
        <f t="shared" si="2"/>
        <v>2904076.2221472538</v>
      </c>
    </row>
    <row r="56" spans="2:7" ht="15.75">
      <c r="B56" s="27">
        <f t="shared" si="3"/>
        <v>46</v>
      </c>
      <c r="C56" s="28">
        <f t="shared" si="4"/>
        <v>2904076.2221472538</v>
      </c>
      <c r="D56" s="53">
        <f t="shared" si="0"/>
        <v>23067.404507530006</v>
      </c>
      <c r="E56" s="30">
        <f t="shared" si="5"/>
        <v>20570.539906876384</v>
      </c>
      <c r="F56" s="30">
        <f t="shared" si="1"/>
        <v>2496.8646006536219</v>
      </c>
      <c r="G56" s="31">
        <f t="shared" si="2"/>
        <v>2901579.3575466</v>
      </c>
    </row>
    <row r="57" spans="2:7" ht="15.75">
      <c r="B57" s="27">
        <f t="shared" si="3"/>
        <v>47</v>
      </c>
      <c r="C57" s="28">
        <f t="shared" si="4"/>
        <v>2901579.3575466</v>
      </c>
      <c r="D57" s="53">
        <f t="shared" si="0"/>
        <v>23067.404507530006</v>
      </c>
      <c r="E57" s="30">
        <f t="shared" si="5"/>
        <v>20552.853782621751</v>
      </c>
      <c r="F57" s="30">
        <f t="shared" si="1"/>
        <v>2514.5507249082548</v>
      </c>
      <c r="G57" s="31">
        <f t="shared" si="2"/>
        <v>2899064.8068216918</v>
      </c>
    </row>
    <row r="58" spans="2:7" ht="15.75">
      <c r="B58" s="27">
        <f t="shared" si="3"/>
        <v>48</v>
      </c>
      <c r="C58" s="28">
        <f t="shared" si="4"/>
        <v>2899064.8068216918</v>
      </c>
      <c r="D58" s="53">
        <f t="shared" si="0"/>
        <v>23067.404507530006</v>
      </c>
      <c r="E58" s="30">
        <f t="shared" si="5"/>
        <v>20535.042381653649</v>
      </c>
      <c r="F58" s="30">
        <f t="shared" si="1"/>
        <v>2532.362125876356</v>
      </c>
      <c r="G58" s="31">
        <f t="shared" si="2"/>
        <v>2896532.4446958154</v>
      </c>
    </row>
    <row r="59" spans="2:7" ht="15.75">
      <c r="B59" s="27">
        <f t="shared" si="3"/>
        <v>49</v>
      </c>
      <c r="C59" s="28">
        <f t="shared" si="4"/>
        <v>2896532.4446958154</v>
      </c>
      <c r="D59" s="53">
        <f t="shared" si="0"/>
        <v>23067.404507530006</v>
      </c>
      <c r="E59" s="30">
        <f t="shared" si="5"/>
        <v>20517.104816595358</v>
      </c>
      <c r="F59" s="30">
        <f t="shared" si="1"/>
        <v>2550.2996909346475</v>
      </c>
      <c r="G59" s="31">
        <f t="shared" si="2"/>
        <v>2893982.1450048806</v>
      </c>
    </row>
    <row r="60" spans="2:7" ht="15.75">
      <c r="B60" s="27">
        <f t="shared" si="3"/>
        <v>50</v>
      </c>
      <c r="C60" s="28">
        <f t="shared" si="4"/>
        <v>2893982.1450048806</v>
      </c>
      <c r="D60" s="53">
        <f t="shared" si="0"/>
        <v>23067.404507530006</v>
      </c>
      <c r="E60" s="30">
        <f t="shared" si="5"/>
        <v>20499.040193784571</v>
      </c>
      <c r="F60" s="30">
        <f t="shared" si="1"/>
        <v>2568.3643137454346</v>
      </c>
      <c r="G60" s="31">
        <f t="shared" si="2"/>
        <v>2891413.7806911352</v>
      </c>
    </row>
    <row r="61" spans="2:7" ht="15.75">
      <c r="B61" s="27">
        <f t="shared" si="3"/>
        <v>51</v>
      </c>
      <c r="C61" s="28">
        <f t="shared" si="4"/>
        <v>2891413.7806911352</v>
      </c>
      <c r="D61" s="53">
        <f t="shared" si="0"/>
        <v>23067.404507530006</v>
      </c>
      <c r="E61" s="30">
        <f t="shared" si="5"/>
        <v>20480.847613228874</v>
      </c>
      <c r="F61" s="30">
        <f t="shared" si="1"/>
        <v>2586.5568943011313</v>
      </c>
      <c r="G61" s="31">
        <f t="shared" si="2"/>
        <v>2888827.2237968342</v>
      </c>
    </row>
    <row r="62" spans="2:7" ht="15.75">
      <c r="B62" s="27">
        <f t="shared" si="3"/>
        <v>52</v>
      </c>
      <c r="C62" s="28">
        <f t="shared" si="4"/>
        <v>2888827.2237968342</v>
      </c>
      <c r="D62" s="53">
        <f t="shared" si="0"/>
        <v>23067.404507530006</v>
      </c>
      <c r="E62" s="30">
        <f t="shared" si="5"/>
        <v>20462.526168560911</v>
      </c>
      <c r="F62" s="30">
        <f t="shared" si="1"/>
        <v>2604.8783389690943</v>
      </c>
      <c r="G62" s="31">
        <f t="shared" si="2"/>
        <v>2886222.3454578649</v>
      </c>
    </row>
    <row r="63" spans="2:7" ht="15.75">
      <c r="B63" s="27">
        <f t="shared" si="3"/>
        <v>53</v>
      </c>
      <c r="C63" s="28">
        <f t="shared" si="4"/>
        <v>2886222.3454578649</v>
      </c>
      <c r="D63" s="53">
        <f t="shared" si="0"/>
        <v>23067.404507530006</v>
      </c>
      <c r="E63" s="30">
        <f t="shared" si="5"/>
        <v>20444.074946993209</v>
      </c>
      <c r="F63" s="30">
        <f t="shared" si="1"/>
        <v>2623.3295605367966</v>
      </c>
      <c r="G63" s="31">
        <f t="shared" si="2"/>
        <v>2883599.015897328</v>
      </c>
    </row>
    <row r="64" spans="2:7" ht="15.75">
      <c r="B64" s="27">
        <f t="shared" si="3"/>
        <v>54</v>
      </c>
      <c r="C64" s="28">
        <f t="shared" si="4"/>
        <v>2883599.015897328</v>
      </c>
      <c r="D64" s="53">
        <f t="shared" si="0"/>
        <v>23067.404507530006</v>
      </c>
      <c r="E64" s="30">
        <f t="shared" si="5"/>
        <v>20425.49302927274</v>
      </c>
      <c r="F64" s="30">
        <f t="shared" si="1"/>
        <v>2641.9114782572651</v>
      </c>
      <c r="G64" s="31">
        <f t="shared" si="2"/>
        <v>2880957.1044190708</v>
      </c>
    </row>
    <row r="65" spans="2:7" ht="15.75">
      <c r="B65" s="27">
        <f t="shared" si="3"/>
        <v>55</v>
      </c>
      <c r="C65" s="28">
        <f t="shared" si="4"/>
        <v>2880957.1044190708</v>
      </c>
      <c r="D65" s="53">
        <f t="shared" si="0"/>
        <v>23067.404507530006</v>
      </c>
      <c r="E65" s="30">
        <f t="shared" si="5"/>
        <v>20406.779489635082</v>
      </c>
      <c r="F65" s="30">
        <f t="shared" si="1"/>
        <v>2660.6250178949231</v>
      </c>
      <c r="G65" s="31">
        <f t="shared" si="2"/>
        <v>2878296.4794011759</v>
      </c>
    </row>
    <row r="66" spans="2:7" ht="15.75">
      <c r="B66" s="27">
        <f t="shared" si="3"/>
        <v>56</v>
      </c>
      <c r="C66" s="28">
        <f t="shared" si="4"/>
        <v>2878296.4794011759</v>
      </c>
      <c r="D66" s="53">
        <f t="shared" si="0"/>
        <v>23067.404507530006</v>
      </c>
      <c r="E66" s="30">
        <f t="shared" si="5"/>
        <v>20387.933395758329</v>
      </c>
      <c r="F66" s="30">
        <f t="shared" si="1"/>
        <v>2679.4711117716761</v>
      </c>
      <c r="G66" s="31">
        <f t="shared" si="2"/>
        <v>2875617.0082894042</v>
      </c>
    </row>
    <row r="67" spans="2:7" ht="15.75">
      <c r="B67" s="27">
        <f t="shared" si="3"/>
        <v>57</v>
      </c>
      <c r="C67" s="28">
        <f t="shared" si="4"/>
        <v>2875617.0082894042</v>
      </c>
      <c r="D67" s="53">
        <f t="shared" si="0"/>
        <v>23067.404507530006</v>
      </c>
      <c r="E67" s="30">
        <f t="shared" si="5"/>
        <v>20368.953808716615</v>
      </c>
      <c r="F67" s="30">
        <f t="shared" si="1"/>
        <v>2698.4506988133908</v>
      </c>
      <c r="G67" s="31">
        <f t="shared" si="2"/>
        <v>2872918.5575905908</v>
      </c>
    </row>
    <row r="68" spans="2:7" ht="15.75">
      <c r="B68" s="27">
        <f t="shared" si="3"/>
        <v>58</v>
      </c>
      <c r="C68" s="28">
        <f t="shared" si="4"/>
        <v>2872918.5575905908</v>
      </c>
      <c r="D68" s="53">
        <f t="shared" si="0"/>
        <v>23067.404507530006</v>
      </c>
      <c r="E68" s="30">
        <f t="shared" si="5"/>
        <v>20349.839782933352</v>
      </c>
      <c r="F68" s="30">
        <f t="shared" si="1"/>
        <v>2717.5647245966538</v>
      </c>
      <c r="G68" s="31">
        <f t="shared" si="2"/>
        <v>2870200.9928659941</v>
      </c>
    </row>
    <row r="69" spans="2:7" ht="15.75">
      <c r="B69" s="27">
        <f t="shared" si="3"/>
        <v>59</v>
      </c>
      <c r="C69" s="28">
        <f t="shared" si="4"/>
        <v>2870200.9928659941</v>
      </c>
      <c r="D69" s="53">
        <f t="shared" si="0"/>
        <v>23067.404507530006</v>
      </c>
      <c r="E69" s="30">
        <f t="shared" si="5"/>
        <v>20330.590366134125</v>
      </c>
      <c r="F69" s="30">
        <f t="shared" si="1"/>
        <v>2736.8141413958801</v>
      </c>
      <c r="G69" s="31">
        <f t="shared" si="2"/>
        <v>2867464.1787245981</v>
      </c>
    </row>
    <row r="70" spans="2:7" ht="15.75">
      <c r="B70" s="27">
        <f t="shared" si="3"/>
        <v>60</v>
      </c>
      <c r="C70" s="28">
        <f t="shared" si="4"/>
        <v>2867464.1787245981</v>
      </c>
      <c r="D70" s="53">
        <f t="shared" si="0"/>
        <v>23067.404507530006</v>
      </c>
      <c r="E70" s="30">
        <f t="shared" si="5"/>
        <v>20311.204599299239</v>
      </c>
      <c r="F70" s="30">
        <f t="shared" si="1"/>
        <v>2756.1999082307666</v>
      </c>
      <c r="G70" s="31">
        <f t="shared" si="2"/>
        <v>2864707.9788163672</v>
      </c>
    </row>
    <row r="71" spans="2:7" ht="15.75">
      <c r="B71" s="27">
        <f t="shared" si="3"/>
        <v>61</v>
      </c>
      <c r="C71" s="28">
        <f t="shared" si="4"/>
        <v>2864707.9788163672</v>
      </c>
      <c r="D71" s="53">
        <f t="shared" si="0"/>
        <v>23067.404507530006</v>
      </c>
      <c r="E71" s="30">
        <f t="shared" si="5"/>
        <v>20291.681516615936</v>
      </c>
      <c r="F71" s="30">
        <f t="shared" si="1"/>
        <v>2775.7229909140697</v>
      </c>
      <c r="G71" s="31">
        <f t="shared" si="2"/>
        <v>2861932.255825453</v>
      </c>
    </row>
    <row r="72" spans="2:7" ht="15.75">
      <c r="B72" s="27">
        <f t="shared" si="3"/>
        <v>62</v>
      </c>
      <c r="C72" s="28">
        <f t="shared" si="4"/>
        <v>2861932.255825453</v>
      </c>
      <c r="D72" s="53">
        <f t="shared" si="0"/>
        <v>23067.404507530006</v>
      </c>
      <c r="E72" s="30">
        <f t="shared" si="5"/>
        <v>20272.020145430291</v>
      </c>
      <c r="F72" s="30">
        <f t="shared" si="1"/>
        <v>2795.3843620997141</v>
      </c>
      <c r="G72" s="31">
        <f t="shared" si="2"/>
        <v>2859136.8714633533</v>
      </c>
    </row>
    <row r="73" spans="2:7" ht="15.75">
      <c r="B73" s="27">
        <f t="shared" si="3"/>
        <v>63</v>
      </c>
      <c r="C73" s="28">
        <f t="shared" si="4"/>
        <v>2859136.8714633533</v>
      </c>
      <c r="D73" s="53">
        <f t="shared" si="0"/>
        <v>23067.404507530006</v>
      </c>
      <c r="E73" s="30">
        <f t="shared" si="5"/>
        <v>20252.219506198751</v>
      </c>
      <c r="F73" s="30">
        <f t="shared" si="1"/>
        <v>2815.1850013312542</v>
      </c>
      <c r="G73" s="31">
        <f t="shared" si="2"/>
        <v>2856321.6864620219</v>
      </c>
    </row>
    <row r="74" spans="2:7" ht="15.75">
      <c r="B74" s="27">
        <f t="shared" si="3"/>
        <v>64</v>
      </c>
      <c r="C74" s="28">
        <f t="shared" si="4"/>
        <v>2856321.6864620219</v>
      </c>
      <c r="D74" s="53">
        <f t="shared" si="0"/>
        <v>23067.404507530006</v>
      </c>
      <c r="E74" s="30">
        <f t="shared" si="5"/>
        <v>20232.278612439321</v>
      </c>
      <c r="F74" s="30">
        <f t="shared" si="1"/>
        <v>2835.1258950906849</v>
      </c>
      <c r="G74" s="31">
        <f t="shared" si="2"/>
        <v>2853486.560566931</v>
      </c>
    </row>
    <row r="75" spans="2:7" ht="15.75">
      <c r="B75" s="27">
        <f t="shared" si="3"/>
        <v>65</v>
      </c>
      <c r="C75" s="28">
        <f t="shared" si="4"/>
        <v>2853486.560566931</v>
      </c>
      <c r="D75" s="53">
        <f t="shared" ref="D75:D138" si="6">IFERROR(IF(C75="","",PMT($E$3/1200,$G$3,-$C$3)), "")</f>
        <v>23067.404507530006</v>
      </c>
      <c r="E75" s="30">
        <f t="shared" si="5"/>
        <v>20212.196470682429</v>
      </c>
      <c r="F75" s="30">
        <f t="shared" ref="F75:F138" si="7">IFERROR(IF(C75="","",D75-E75), "")</f>
        <v>2855.2080368475763</v>
      </c>
      <c r="G75" s="31">
        <f t="shared" ref="G75:G138" si="8">IFERROR(IF(C75="","",C75-F75), "")</f>
        <v>2850631.3525300836</v>
      </c>
    </row>
    <row r="76" spans="2:7" ht="15.75">
      <c r="B76" s="27">
        <f t="shared" si="3"/>
        <v>66</v>
      </c>
      <c r="C76" s="28">
        <f t="shared" si="4"/>
        <v>2850631.3525300836</v>
      </c>
      <c r="D76" s="53">
        <f t="shared" si="6"/>
        <v>23067.404507530006</v>
      </c>
      <c r="E76" s="30">
        <f t="shared" si="5"/>
        <v>20191.972080421427</v>
      </c>
      <c r="F76" s="30">
        <f t="shared" si="7"/>
        <v>2875.4324271085788</v>
      </c>
      <c r="G76" s="31">
        <f t="shared" si="8"/>
        <v>2847755.9201029749</v>
      </c>
    </row>
    <row r="77" spans="2:7" ht="15.75">
      <c r="B77" s="27">
        <f t="shared" ref="B77:B140" si="9">IFERROR(IF(C77="","",B76+1), "")</f>
        <v>67</v>
      </c>
      <c r="C77" s="28">
        <f t="shared" ref="C77:C140" si="10">IFERROR(IF(G76&lt;1,"",G76), "")</f>
        <v>2847755.9201029749</v>
      </c>
      <c r="D77" s="53">
        <f t="shared" si="6"/>
        <v>23067.404507530006</v>
      </c>
      <c r="E77" s="30">
        <f t="shared" ref="E77:E140" si="11">IF(C77="","",(C77*$E$3)/1200)</f>
        <v>20171.604434062738</v>
      </c>
      <c r="F77" s="30">
        <f t="shared" si="7"/>
        <v>2895.8000734672678</v>
      </c>
      <c r="G77" s="31">
        <f t="shared" si="8"/>
        <v>2844860.1200295077</v>
      </c>
    </row>
    <row r="78" spans="2:7" ht="15.75">
      <c r="B78" s="27">
        <f t="shared" si="9"/>
        <v>68</v>
      </c>
      <c r="C78" s="28">
        <f t="shared" si="10"/>
        <v>2844860.1200295077</v>
      </c>
      <c r="D78" s="53">
        <f t="shared" si="6"/>
        <v>23067.404507530006</v>
      </c>
      <c r="E78" s="30">
        <f t="shared" si="11"/>
        <v>20151.09251687568</v>
      </c>
      <c r="F78" s="30">
        <f t="shared" si="7"/>
        <v>2916.3119906543252</v>
      </c>
      <c r="G78" s="31">
        <f t="shared" si="8"/>
        <v>2841943.8080388536</v>
      </c>
    </row>
    <row r="79" spans="2:7" ht="15.75">
      <c r="B79" s="27">
        <f t="shared" si="9"/>
        <v>69</v>
      </c>
      <c r="C79" s="28">
        <f t="shared" si="10"/>
        <v>2841943.8080388536</v>
      </c>
      <c r="D79" s="53">
        <f t="shared" si="6"/>
        <v>23067.404507530006</v>
      </c>
      <c r="E79" s="30">
        <f t="shared" si="11"/>
        <v>20130.435306941879</v>
      </c>
      <c r="F79" s="30">
        <f t="shared" si="7"/>
        <v>2936.9692005881261</v>
      </c>
      <c r="G79" s="31">
        <f t="shared" si="8"/>
        <v>2839006.8388382653</v>
      </c>
    </row>
    <row r="80" spans="2:7" ht="15.75">
      <c r="B80" s="27">
        <f t="shared" si="9"/>
        <v>70</v>
      </c>
      <c r="C80" s="28">
        <f t="shared" si="10"/>
        <v>2839006.8388382653</v>
      </c>
      <c r="D80" s="53">
        <f t="shared" si="6"/>
        <v>23067.404507530006</v>
      </c>
      <c r="E80" s="30">
        <f t="shared" si="11"/>
        <v>20109.631775104379</v>
      </c>
      <c r="F80" s="30">
        <f t="shared" si="7"/>
        <v>2957.7727324256266</v>
      </c>
      <c r="G80" s="31">
        <f t="shared" si="8"/>
        <v>2836049.0661058398</v>
      </c>
    </row>
    <row r="81" spans="2:7" ht="15.75">
      <c r="B81" s="27">
        <f t="shared" si="9"/>
        <v>71</v>
      </c>
      <c r="C81" s="28">
        <f t="shared" si="10"/>
        <v>2836049.0661058398</v>
      </c>
      <c r="D81" s="53">
        <f t="shared" si="6"/>
        <v>23067.404507530006</v>
      </c>
      <c r="E81" s="30">
        <f t="shared" si="11"/>
        <v>20088.680884916368</v>
      </c>
      <c r="F81" s="30">
        <f t="shared" si="7"/>
        <v>2978.7236226136374</v>
      </c>
      <c r="G81" s="31">
        <f t="shared" si="8"/>
        <v>2833070.3424832262</v>
      </c>
    </row>
    <row r="82" spans="2:7" ht="15.75">
      <c r="B82" s="27">
        <f t="shared" si="9"/>
        <v>72</v>
      </c>
      <c r="C82" s="28">
        <f t="shared" si="10"/>
        <v>2833070.3424832262</v>
      </c>
      <c r="D82" s="53">
        <f t="shared" si="6"/>
        <v>23067.404507530006</v>
      </c>
      <c r="E82" s="30">
        <f t="shared" si="11"/>
        <v>20067.581592589519</v>
      </c>
      <c r="F82" s="30">
        <f t="shared" si="7"/>
        <v>2999.822914940487</v>
      </c>
      <c r="G82" s="31">
        <f t="shared" si="8"/>
        <v>2830070.5195682859</v>
      </c>
    </row>
    <row r="83" spans="2:7" ht="15.75">
      <c r="B83" s="27">
        <f t="shared" si="9"/>
        <v>73</v>
      </c>
      <c r="C83" s="28">
        <f t="shared" si="10"/>
        <v>2830070.5195682859</v>
      </c>
      <c r="D83" s="53">
        <f t="shared" si="6"/>
        <v>23067.404507530006</v>
      </c>
      <c r="E83" s="30">
        <f t="shared" si="11"/>
        <v>20046.332846942027</v>
      </c>
      <c r="F83" s="30">
        <f t="shared" si="7"/>
        <v>3021.0716605879788</v>
      </c>
      <c r="G83" s="31">
        <f t="shared" si="8"/>
        <v>2827049.4479076979</v>
      </c>
    </row>
    <row r="84" spans="2:7" ht="15.75">
      <c r="B84" s="27">
        <f t="shared" si="9"/>
        <v>74</v>
      </c>
      <c r="C84" s="28">
        <f t="shared" si="10"/>
        <v>2827049.4479076979</v>
      </c>
      <c r="D84" s="53">
        <f t="shared" si="6"/>
        <v>23067.404507530006</v>
      </c>
      <c r="E84" s="30">
        <f t="shared" si="11"/>
        <v>20024.933589346194</v>
      </c>
      <c r="F84" s="30">
        <f t="shared" si="7"/>
        <v>3042.4709181838116</v>
      </c>
      <c r="G84" s="31">
        <f t="shared" si="8"/>
        <v>2824006.9769895142</v>
      </c>
    </row>
    <row r="85" spans="2:7" ht="15.75">
      <c r="B85" s="27">
        <f t="shared" si="9"/>
        <v>75</v>
      </c>
      <c r="C85" s="28">
        <f t="shared" si="10"/>
        <v>2824006.9769895142</v>
      </c>
      <c r="D85" s="53">
        <f t="shared" si="6"/>
        <v>23067.404507530006</v>
      </c>
      <c r="E85" s="30">
        <f t="shared" si="11"/>
        <v>20003.382753675727</v>
      </c>
      <c r="F85" s="30">
        <f t="shared" si="7"/>
        <v>3064.0217538542784</v>
      </c>
      <c r="G85" s="31">
        <f t="shared" si="8"/>
        <v>2820942.9552356601</v>
      </c>
    </row>
    <row r="86" spans="2:7" ht="15.75">
      <c r="B86" s="27">
        <f t="shared" si="9"/>
        <v>76</v>
      </c>
      <c r="C86" s="28">
        <f t="shared" si="10"/>
        <v>2820942.9552356601</v>
      </c>
      <c r="D86" s="53">
        <f t="shared" si="6"/>
        <v>23067.404507530006</v>
      </c>
      <c r="E86" s="30">
        <f t="shared" si="11"/>
        <v>19981.679266252591</v>
      </c>
      <c r="F86" s="30">
        <f t="shared" si="7"/>
        <v>3085.7252412774142</v>
      </c>
      <c r="G86" s="31">
        <f t="shared" si="8"/>
        <v>2817857.2299943827</v>
      </c>
    </row>
    <row r="87" spans="2:7" ht="15.75">
      <c r="B87" s="27">
        <f t="shared" si="9"/>
        <v>77</v>
      </c>
      <c r="C87" s="28">
        <f t="shared" si="10"/>
        <v>2817857.2299943827</v>
      </c>
      <c r="D87" s="53">
        <f t="shared" si="6"/>
        <v>23067.404507530006</v>
      </c>
      <c r="E87" s="30">
        <f t="shared" si="11"/>
        <v>19959.822045793546</v>
      </c>
      <c r="F87" s="30">
        <f t="shared" si="7"/>
        <v>3107.5824617364597</v>
      </c>
      <c r="G87" s="31">
        <f t="shared" si="8"/>
        <v>2814749.6475326461</v>
      </c>
    </row>
    <row r="88" spans="2:7" ht="15.75">
      <c r="B88" s="27">
        <f t="shared" si="9"/>
        <v>78</v>
      </c>
      <c r="C88" s="28">
        <f t="shared" si="10"/>
        <v>2814749.6475326461</v>
      </c>
      <c r="D88" s="53">
        <f t="shared" si="6"/>
        <v>23067.404507530006</v>
      </c>
      <c r="E88" s="30">
        <f t="shared" si="11"/>
        <v>19937.810003356244</v>
      </c>
      <c r="F88" s="30">
        <f t="shared" si="7"/>
        <v>3129.5945041737614</v>
      </c>
      <c r="G88" s="31">
        <f t="shared" si="8"/>
        <v>2811620.0530284722</v>
      </c>
    </row>
    <row r="89" spans="2:7" ht="15.75">
      <c r="B89" s="27">
        <f t="shared" si="9"/>
        <v>79</v>
      </c>
      <c r="C89" s="28">
        <f t="shared" si="10"/>
        <v>2811620.0530284722</v>
      </c>
      <c r="D89" s="53">
        <f t="shared" si="6"/>
        <v>23067.404507530006</v>
      </c>
      <c r="E89" s="30">
        <f t="shared" si="11"/>
        <v>19915.64204228501</v>
      </c>
      <c r="F89" s="30">
        <f t="shared" si="7"/>
        <v>3151.7624652449958</v>
      </c>
      <c r="G89" s="31">
        <f t="shared" si="8"/>
        <v>2808468.2905632271</v>
      </c>
    </row>
    <row r="90" spans="2:7" ht="15.75">
      <c r="B90" s="27">
        <f t="shared" si="9"/>
        <v>80</v>
      </c>
      <c r="C90" s="28">
        <f t="shared" si="10"/>
        <v>2808468.2905632271</v>
      </c>
      <c r="D90" s="53">
        <f t="shared" si="6"/>
        <v>23067.404507530006</v>
      </c>
      <c r="E90" s="30">
        <f t="shared" si="11"/>
        <v>19893.31705815619</v>
      </c>
      <c r="F90" s="30">
        <f t="shared" si="7"/>
        <v>3174.0874493738156</v>
      </c>
      <c r="G90" s="31">
        <f t="shared" si="8"/>
        <v>2805294.2031138535</v>
      </c>
    </row>
    <row r="91" spans="2:7" ht="15.75">
      <c r="B91" s="27">
        <f t="shared" si="9"/>
        <v>81</v>
      </c>
      <c r="C91" s="28">
        <f t="shared" si="10"/>
        <v>2805294.2031138535</v>
      </c>
      <c r="D91" s="53">
        <f t="shared" si="6"/>
        <v>23067.404507530006</v>
      </c>
      <c r="E91" s="30">
        <f t="shared" si="11"/>
        <v>19870.833938723128</v>
      </c>
      <c r="F91" s="30">
        <f t="shared" si="7"/>
        <v>3196.5705688068774</v>
      </c>
      <c r="G91" s="31">
        <f t="shared" si="8"/>
        <v>2802097.6325450465</v>
      </c>
    </row>
    <row r="92" spans="2:7" ht="15.75">
      <c r="B92" s="27">
        <f t="shared" si="9"/>
        <v>82</v>
      </c>
      <c r="C92" s="28">
        <f t="shared" si="10"/>
        <v>2802097.6325450465</v>
      </c>
      <c r="D92" s="53">
        <f t="shared" si="6"/>
        <v>23067.404507530006</v>
      </c>
      <c r="E92" s="30">
        <f t="shared" si="11"/>
        <v>19848.191563860746</v>
      </c>
      <c r="F92" s="30">
        <f t="shared" si="7"/>
        <v>3219.2129436692594</v>
      </c>
      <c r="G92" s="31">
        <f t="shared" si="8"/>
        <v>2798878.4196013771</v>
      </c>
    </row>
    <row r="93" spans="2:7" ht="15.75">
      <c r="B93" s="27">
        <f t="shared" si="9"/>
        <v>83</v>
      </c>
      <c r="C93" s="28">
        <f t="shared" si="10"/>
        <v>2798878.4196013771</v>
      </c>
      <c r="D93" s="53">
        <f t="shared" si="6"/>
        <v>23067.404507530006</v>
      </c>
      <c r="E93" s="30">
        <f t="shared" si="11"/>
        <v>19825.388805509756</v>
      </c>
      <c r="F93" s="30">
        <f t="shared" si="7"/>
        <v>3242.0157020202496</v>
      </c>
      <c r="G93" s="31">
        <f t="shared" si="8"/>
        <v>2795636.4038993567</v>
      </c>
    </row>
    <row r="94" spans="2:7" ht="15.75">
      <c r="B94" s="27">
        <f t="shared" si="9"/>
        <v>84</v>
      </c>
      <c r="C94" s="28">
        <f t="shared" si="10"/>
        <v>2795636.4038993567</v>
      </c>
      <c r="D94" s="53">
        <f t="shared" si="6"/>
        <v>23067.404507530006</v>
      </c>
      <c r="E94" s="30">
        <f t="shared" si="11"/>
        <v>19802.424527620442</v>
      </c>
      <c r="F94" s="30">
        <f t="shared" si="7"/>
        <v>3264.9799799095636</v>
      </c>
      <c r="G94" s="31">
        <f t="shared" si="8"/>
        <v>2792371.4239194472</v>
      </c>
    </row>
    <row r="95" spans="2:7" ht="15.75">
      <c r="B95" s="27">
        <f t="shared" si="9"/>
        <v>85</v>
      </c>
      <c r="C95" s="28">
        <f t="shared" si="10"/>
        <v>2792371.4239194472</v>
      </c>
      <c r="D95" s="53">
        <f t="shared" si="6"/>
        <v>23067.404507530006</v>
      </c>
      <c r="E95" s="30">
        <f t="shared" si="11"/>
        <v>19779.297586096083</v>
      </c>
      <c r="F95" s="30">
        <f t="shared" si="7"/>
        <v>3288.1069214339223</v>
      </c>
      <c r="G95" s="31">
        <f t="shared" si="8"/>
        <v>2789083.3169980133</v>
      </c>
    </row>
    <row r="96" spans="2:7" ht="15.75">
      <c r="B96" s="27">
        <f t="shared" si="9"/>
        <v>86</v>
      </c>
      <c r="C96" s="28">
        <f t="shared" si="10"/>
        <v>2789083.3169980133</v>
      </c>
      <c r="D96" s="53">
        <f t="shared" si="6"/>
        <v>23067.404507530006</v>
      </c>
      <c r="E96" s="30">
        <f t="shared" si="11"/>
        <v>19756.006828735928</v>
      </c>
      <c r="F96" s="30">
        <f t="shared" si="7"/>
        <v>3311.3976787940774</v>
      </c>
      <c r="G96" s="31">
        <f t="shared" si="8"/>
        <v>2785771.9193192194</v>
      </c>
    </row>
    <row r="97" spans="2:7" ht="15.75">
      <c r="B97" s="27">
        <f t="shared" si="9"/>
        <v>87</v>
      </c>
      <c r="C97" s="28">
        <f t="shared" si="10"/>
        <v>2785771.9193192194</v>
      </c>
      <c r="D97" s="53">
        <f t="shared" si="6"/>
        <v>23067.404507530006</v>
      </c>
      <c r="E97" s="30">
        <f t="shared" si="11"/>
        <v>19732.551095177805</v>
      </c>
      <c r="F97" s="30">
        <f t="shared" si="7"/>
        <v>3334.8534123522004</v>
      </c>
      <c r="G97" s="31">
        <f t="shared" si="8"/>
        <v>2782437.0659068674</v>
      </c>
    </row>
    <row r="98" spans="2:7" ht="15.75">
      <c r="B98" s="27">
        <f t="shared" si="9"/>
        <v>88</v>
      </c>
      <c r="C98" s="28">
        <f t="shared" si="10"/>
        <v>2782437.0659068674</v>
      </c>
      <c r="D98" s="53">
        <f t="shared" si="6"/>
        <v>23067.404507530006</v>
      </c>
      <c r="E98" s="30">
        <f t="shared" si="11"/>
        <v>19708.929216840312</v>
      </c>
      <c r="F98" s="30">
        <f t="shared" si="7"/>
        <v>3358.4752906896938</v>
      </c>
      <c r="G98" s="31">
        <f t="shared" si="8"/>
        <v>2779078.5906161778</v>
      </c>
    </row>
    <row r="99" spans="2:7" ht="15.75">
      <c r="B99" s="27">
        <f t="shared" si="9"/>
        <v>89</v>
      </c>
      <c r="C99" s="28">
        <f t="shared" si="10"/>
        <v>2779078.5906161778</v>
      </c>
      <c r="D99" s="53">
        <f t="shared" si="6"/>
        <v>23067.404507530006</v>
      </c>
      <c r="E99" s="30">
        <f t="shared" si="11"/>
        <v>19685.140016864592</v>
      </c>
      <c r="F99" s="30">
        <f t="shared" si="7"/>
        <v>3382.2644906654132</v>
      </c>
      <c r="G99" s="31">
        <f t="shared" si="8"/>
        <v>2775696.3261255124</v>
      </c>
    </row>
    <row r="100" spans="2:7" ht="15.75">
      <c r="B100" s="27">
        <f t="shared" si="9"/>
        <v>90</v>
      </c>
      <c r="C100" s="28">
        <f t="shared" si="10"/>
        <v>2775696.3261255124</v>
      </c>
      <c r="D100" s="53">
        <f t="shared" si="6"/>
        <v>23067.404507530006</v>
      </c>
      <c r="E100" s="30">
        <f t="shared" si="11"/>
        <v>19661.182310055712</v>
      </c>
      <c r="F100" s="30">
        <f t="shared" si="7"/>
        <v>3406.2221974742934</v>
      </c>
      <c r="G100" s="31">
        <f t="shared" si="8"/>
        <v>2772290.1039280379</v>
      </c>
    </row>
    <row r="101" spans="2:7" ht="15.75">
      <c r="B101" s="27">
        <f t="shared" si="9"/>
        <v>91</v>
      </c>
      <c r="C101" s="28">
        <f t="shared" si="10"/>
        <v>2772290.1039280379</v>
      </c>
      <c r="D101" s="53">
        <f t="shared" si="6"/>
        <v>23067.404507530006</v>
      </c>
      <c r="E101" s="30">
        <f t="shared" si="11"/>
        <v>19637.054902823602</v>
      </c>
      <c r="F101" s="30">
        <f t="shared" si="7"/>
        <v>3430.3496047064036</v>
      </c>
      <c r="G101" s="31">
        <f t="shared" si="8"/>
        <v>2768859.7543233316</v>
      </c>
    </row>
    <row r="102" spans="2:7" ht="15.75">
      <c r="B102" s="27">
        <f t="shared" si="9"/>
        <v>92</v>
      </c>
      <c r="C102" s="28">
        <f t="shared" si="10"/>
        <v>2768859.7543233316</v>
      </c>
      <c r="D102" s="53">
        <f t="shared" si="6"/>
        <v>23067.404507530006</v>
      </c>
      <c r="E102" s="30">
        <f t="shared" si="11"/>
        <v>19612.756593123599</v>
      </c>
      <c r="F102" s="30">
        <f t="shared" si="7"/>
        <v>3454.6479144064069</v>
      </c>
      <c r="G102" s="31">
        <f t="shared" si="8"/>
        <v>2765405.1064089253</v>
      </c>
    </row>
    <row r="103" spans="2:7" ht="15.75">
      <c r="B103" s="27">
        <f t="shared" si="9"/>
        <v>93</v>
      </c>
      <c r="C103" s="28">
        <f t="shared" si="10"/>
        <v>2765405.1064089253</v>
      </c>
      <c r="D103" s="53">
        <f t="shared" si="6"/>
        <v>23067.404507530006</v>
      </c>
      <c r="E103" s="30">
        <f t="shared" si="11"/>
        <v>19588.286170396554</v>
      </c>
      <c r="F103" s="30">
        <f t="shared" si="7"/>
        <v>3479.1183371334519</v>
      </c>
      <c r="G103" s="31">
        <f t="shared" si="8"/>
        <v>2761925.9880717918</v>
      </c>
    </row>
    <row r="104" spans="2:7" ht="15.75">
      <c r="B104" s="27">
        <f t="shared" si="9"/>
        <v>94</v>
      </c>
      <c r="C104" s="28">
        <f t="shared" si="10"/>
        <v>2761925.9880717918</v>
      </c>
      <c r="D104" s="53">
        <f t="shared" si="6"/>
        <v>23067.404507530006</v>
      </c>
      <c r="E104" s="30">
        <f t="shared" si="11"/>
        <v>19563.642415508526</v>
      </c>
      <c r="F104" s="30">
        <f t="shared" si="7"/>
        <v>3503.7620920214795</v>
      </c>
      <c r="G104" s="31">
        <f t="shared" si="8"/>
        <v>2758422.2259797705</v>
      </c>
    </row>
    <row r="105" spans="2:7" ht="15.75">
      <c r="B105" s="27">
        <f t="shared" si="9"/>
        <v>95</v>
      </c>
      <c r="C105" s="28">
        <f t="shared" si="10"/>
        <v>2758422.2259797705</v>
      </c>
      <c r="D105" s="53">
        <f t="shared" si="6"/>
        <v>23067.404507530006</v>
      </c>
      <c r="E105" s="30">
        <f t="shared" si="11"/>
        <v>19538.824100690039</v>
      </c>
      <c r="F105" s="30">
        <f t="shared" si="7"/>
        <v>3528.5804068399666</v>
      </c>
      <c r="G105" s="31">
        <f t="shared" si="8"/>
        <v>2754893.6455729306</v>
      </c>
    </row>
    <row r="106" spans="2:7" ht="15.75">
      <c r="B106" s="27">
        <f t="shared" si="9"/>
        <v>96</v>
      </c>
      <c r="C106" s="28">
        <f t="shared" si="10"/>
        <v>2754893.6455729306</v>
      </c>
      <c r="D106" s="53">
        <f t="shared" si="6"/>
        <v>23067.404507530006</v>
      </c>
      <c r="E106" s="30">
        <f t="shared" si="11"/>
        <v>19513.829989474925</v>
      </c>
      <c r="F106" s="30">
        <f t="shared" si="7"/>
        <v>3553.5745180550803</v>
      </c>
      <c r="G106" s="31">
        <f t="shared" si="8"/>
        <v>2751340.0710548754</v>
      </c>
    </row>
    <row r="107" spans="2:7" ht="15.75">
      <c r="B107" s="27">
        <f t="shared" si="9"/>
        <v>97</v>
      </c>
      <c r="C107" s="28">
        <f t="shared" si="10"/>
        <v>2751340.0710548754</v>
      </c>
      <c r="D107" s="53">
        <f t="shared" si="6"/>
        <v>23067.404507530006</v>
      </c>
      <c r="E107" s="30">
        <f t="shared" si="11"/>
        <v>19488.6588366387</v>
      </c>
      <c r="F107" s="30">
        <f t="shared" si="7"/>
        <v>3578.7456708913051</v>
      </c>
      <c r="G107" s="31">
        <f t="shared" si="8"/>
        <v>2747761.325383984</v>
      </c>
    </row>
    <row r="108" spans="2:7" ht="15.75">
      <c r="B108" s="27">
        <f t="shared" si="9"/>
        <v>98</v>
      </c>
      <c r="C108" s="28">
        <f t="shared" si="10"/>
        <v>2747761.325383984</v>
      </c>
      <c r="D108" s="53">
        <f t="shared" si="6"/>
        <v>23067.404507530006</v>
      </c>
      <c r="E108" s="30">
        <f t="shared" si="11"/>
        <v>19463.309388136553</v>
      </c>
      <c r="F108" s="30">
        <f t="shared" si="7"/>
        <v>3604.0951193934525</v>
      </c>
      <c r="G108" s="31">
        <f t="shared" si="8"/>
        <v>2744157.2302645906</v>
      </c>
    </row>
    <row r="109" spans="2:7" ht="15.75">
      <c r="B109" s="27">
        <f t="shared" si="9"/>
        <v>99</v>
      </c>
      <c r="C109" s="28">
        <f t="shared" si="10"/>
        <v>2744157.2302645906</v>
      </c>
      <c r="D109" s="53">
        <f t="shared" si="6"/>
        <v>23067.404507530006</v>
      </c>
      <c r="E109" s="30">
        <f t="shared" si="11"/>
        <v>19437.780381040848</v>
      </c>
      <c r="F109" s="30">
        <f t="shared" si="7"/>
        <v>3629.6241264891578</v>
      </c>
      <c r="G109" s="31">
        <f t="shared" si="8"/>
        <v>2740527.6061381013</v>
      </c>
    </row>
    <row r="110" spans="2:7" ht="15.75">
      <c r="B110" s="27">
        <f t="shared" si="9"/>
        <v>100</v>
      </c>
      <c r="C110" s="28">
        <f t="shared" si="10"/>
        <v>2740527.6061381013</v>
      </c>
      <c r="D110" s="53">
        <f t="shared" si="6"/>
        <v>23067.404507530006</v>
      </c>
      <c r="E110" s="30">
        <f t="shared" si="11"/>
        <v>19412.070543478218</v>
      </c>
      <c r="F110" s="30">
        <f t="shared" si="7"/>
        <v>3655.3339640517879</v>
      </c>
      <c r="G110" s="31">
        <f t="shared" si="8"/>
        <v>2736872.2721740496</v>
      </c>
    </row>
    <row r="111" spans="2:7" ht="15.75">
      <c r="B111" s="27">
        <f t="shared" si="9"/>
        <v>101</v>
      </c>
      <c r="C111" s="28">
        <f t="shared" si="10"/>
        <v>2736872.2721740496</v>
      </c>
      <c r="D111" s="53">
        <f t="shared" si="6"/>
        <v>23067.404507530006</v>
      </c>
      <c r="E111" s="30">
        <f t="shared" si="11"/>
        <v>19386.178594566187</v>
      </c>
      <c r="F111" s="30">
        <f t="shared" si="7"/>
        <v>3681.2259129638187</v>
      </c>
      <c r="G111" s="31">
        <f t="shared" si="8"/>
        <v>2733191.0462610857</v>
      </c>
    </row>
    <row r="112" spans="2:7" ht="15.75">
      <c r="B112" s="27">
        <f t="shared" si="9"/>
        <v>102</v>
      </c>
      <c r="C112" s="28">
        <f t="shared" si="10"/>
        <v>2733191.0462610857</v>
      </c>
      <c r="D112" s="53">
        <f t="shared" si="6"/>
        <v>23067.404507530006</v>
      </c>
      <c r="E112" s="30">
        <f t="shared" si="11"/>
        <v>19360.103244349357</v>
      </c>
      <c r="F112" s="30">
        <f t="shared" si="7"/>
        <v>3707.3012631806487</v>
      </c>
      <c r="G112" s="31">
        <f t="shared" si="8"/>
        <v>2729483.7449979051</v>
      </c>
    </row>
    <row r="113" spans="2:7" ht="15.75">
      <c r="B113" s="27">
        <f t="shared" si="9"/>
        <v>103</v>
      </c>
      <c r="C113" s="28">
        <f t="shared" si="10"/>
        <v>2729483.7449979051</v>
      </c>
      <c r="D113" s="53">
        <f t="shared" si="6"/>
        <v>23067.404507530006</v>
      </c>
      <c r="E113" s="30">
        <f t="shared" si="11"/>
        <v>19333.84319373516</v>
      </c>
      <c r="F113" s="30">
        <f t="shared" si="7"/>
        <v>3733.5613137948458</v>
      </c>
      <c r="G113" s="31">
        <f t="shared" si="8"/>
        <v>2725750.1836841102</v>
      </c>
    </row>
    <row r="114" spans="2:7" ht="15.75">
      <c r="B114" s="27">
        <f t="shared" si="9"/>
        <v>104</v>
      </c>
      <c r="C114" s="28">
        <f t="shared" si="10"/>
        <v>2725750.1836841102</v>
      </c>
      <c r="D114" s="53">
        <f t="shared" si="6"/>
        <v>23067.404507530006</v>
      </c>
      <c r="E114" s="30">
        <f t="shared" si="11"/>
        <v>19307.397134429113</v>
      </c>
      <c r="F114" s="30">
        <f t="shared" si="7"/>
        <v>3760.0073731008924</v>
      </c>
      <c r="G114" s="31">
        <f t="shared" si="8"/>
        <v>2721990.1763110091</v>
      </c>
    </row>
    <row r="115" spans="2:7" ht="15.75">
      <c r="B115" s="27">
        <f t="shared" si="9"/>
        <v>105</v>
      </c>
      <c r="C115" s="28">
        <f t="shared" si="10"/>
        <v>2721990.1763110091</v>
      </c>
      <c r="D115" s="53">
        <f t="shared" si="6"/>
        <v>23067.404507530006</v>
      </c>
      <c r="E115" s="30">
        <f t="shared" si="11"/>
        <v>19280.763748869649</v>
      </c>
      <c r="F115" s="30">
        <f t="shared" si="7"/>
        <v>3786.6407586603564</v>
      </c>
      <c r="G115" s="31">
        <f t="shared" si="8"/>
        <v>2718203.5355523489</v>
      </c>
    </row>
    <row r="116" spans="2:7" ht="15.75">
      <c r="B116" s="27">
        <f t="shared" si="9"/>
        <v>106</v>
      </c>
      <c r="C116" s="28">
        <f t="shared" si="10"/>
        <v>2718203.5355523489</v>
      </c>
      <c r="D116" s="53">
        <f t="shared" si="6"/>
        <v>23067.404507530006</v>
      </c>
      <c r="E116" s="30">
        <f t="shared" si="11"/>
        <v>19253.941710162475</v>
      </c>
      <c r="F116" s="30">
        <f t="shared" si="7"/>
        <v>3813.4627973675306</v>
      </c>
      <c r="G116" s="31">
        <f t="shared" si="8"/>
        <v>2714390.0727549815</v>
      </c>
    </row>
    <row r="117" spans="2:7" ht="15.75">
      <c r="B117" s="27">
        <f t="shared" si="9"/>
        <v>107</v>
      </c>
      <c r="C117" s="28">
        <f t="shared" si="10"/>
        <v>2714390.0727549815</v>
      </c>
      <c r="D117" s="53">
        <f t="shared" si="6"/>
        <v>23067.404507530006</v>
      </c>
      <c r="E117" s="30">
        <f t="shared" si="11"/>
        <v>19226.929682014452</v>
      </c>
      <c r="F117" s="30">
        <f t="shared" si="7"/>
        <v>3840.4748255155537</v>
      </c>
      <c r="G117" s="31">
        <f t="shared" si="8"/>
        <v>2710549.5979294661</v>
      </c>
    </row>
    <row r="118" spans="2:7" ht="15.75">
      <c r="B118" s="27">
        <f t="shared" si="9"/>
        <v>108</v>
      </c>
      <c r="C118" s="28">
        <f t="shared" si="10"/>
        <v>2710549.5979294661</v>
      </c>
      <c r="D118" s="53">
        <f t="shared" si="6"/>
        <v>23067.404507530006</v>
      </c>
      <c r="E118" s="30">
        <f t="shared" si="11"/>
        <v>19199.72631866705</v>
      </c>
      <c r="F118" s="30">
        <f t="shared" si="7"/>
        <v>3867.6781888629557</v>
      </c>
      <c r="G118" s="31">
        <f t="shared" si="8"/>
        <v>2706681.9197406033</v>
      </c>
    </row>
    <row r="119" spans="2:7" ht="15.75">
      <c r="B119" s="27">
        <f t="shared" si="9"/>
        <v>109</v>
      </c>
      <c r="C119" s="28">
        <f t="shared" si="10"/>
        <v>2706681.9197406033</v>
      </c>
      <c r="D119" s="53">
        <f t="shared" si="6"/>
        <v>23067.404507530006</v>
      </c>
      <c r="E119" s="30">
        <f t="shared" si="11"/>
        <v>19172.330264829274</v>
      </c>
      <c r="F119" s="30">
        <f t="shared" si="7"/>
        <v>3895.0742427007317</v>
      </c>
      <c r="G119" s="31">
        <f t="shared" si="8"/>
        <v>2702786.8454979025</v>
      </c>
    </row>
    <row r="120" spans="2:7" ht="15.75">
      <c r="B120" s="27">
        <f t="shared" si="9"/>
        <v>110</v>
      </c>
      <c r="C120" s="28">
        <f t="shared" si="10"/>
        <v>2702786.8454979025</v>
      </c>
      <c r="D120" s="53">
        <f t="shared" si="6"/>
        <v>23067.404507530006</v>
      </c>
      <c r="E120" s="30">
        <f t="shared" si="11"/>
        <v>19144.740155610143</v>
      </c>
      <c r="F120" s="30">
        <f t="shared" si="7"/>
        <v>3922.6643519198624</v>
      </c>
      <c r="G120" s="31">
        <f t="shared" si="8"/>
        <v>2698864.1811459828</v>
      </c>
    </row>
    <row r="121" spans="2:7" ht="15.75">
      <c r="B121" s="27">
        <f t="shared" si="9"/>
        <v>111</v>
      </c>
      <c r="C121" s="28">
        <f t="shared" si="10"/>
        <v>2698864.1811459828</v>
      </c>
      <c r="D121" s="53">
        <f t="shared" si="6"/>
        <v>23067.404507530006</v>
      </c>
      <c r="E121" s="30">
        <f t="shared" si="11"/>
        <v>19116.954616450712</v>
      </c>
      <c r="F121" s="30">
        <f t="shared" si="7"/>
        <v>3950.4498910792936</v>
      </c>
      <c r="G121" s="31">
        <f t="shared" si="8"/>
        <v>2694913.7312549036</v>
      </c>
    </row>
    <row r="122" spans="2:7" ht="15.75">
      <c r="B122" s="27">
        <f t="shared" si="9"/>
        <v>112</v>
      </c>
      <c r="C122" s="28">
        <f t="shared" si="10"/>
        <v>2694913.7312549036</v>
      </c>
      <c r="D122" s="53">
        <f t="shared" si="6"/>
        <v>23067.404507530006</v>
      </c>
      <c r="E122" s="30">
        <f t="shared" si="11"/>
        <v>19088.972263055566</v>
      </c>
      <c r="F122" s="30">
        <f t="shared" si="7"/>
        <v>3978.4322444744394</v>
      </c>
      <c r="G122" s="31">
        <f t="shared" si="8"/>
        <v>2690935.2990104291</v>
      </c>
    </row>
    <row r="123" spans="2:7" ht="15.75">
      <c r="B123" s="27">
        <f t="shared" si="9"/>
        <v>113</v>
      </c>
      <c r="C123" s="28">
        <f t="shared" si="10"/>
        <v>2690935.2990104291</v>
      </c>
      <c r="D123" s="53">
        <f t="shared" si="6"/>
        <v>23067.404507530006</v>
      </c>
      <c r="E123" s="30">
        <f t="shared" si="11"/>
        <v>19060.791701323873</v>
      </c>
      <c r="F123" s="30">
        <f t="shared" si="7"/>
        <v>4006.6128062061325</v>
      </c>
      <c r="G123" s="31">
        <f t="shared" si="8"/>
        <v>2686928.686204223</v>
      </c>
    </row>
    <row r="124" spans="2:7" ht="15.75">
      <c r="B124" s="27">
        <f t="shared" si="9"/>
        <v>114</v>
      </c>
      <c r="C124" s="28">
        <f t="shared" si="10"/>
        <v>2686928.686204223</v>
      </c>
      <c r="D124" s="53">
        <f t="shared" si="6"/>
        <v>23067.404507530006</v>
      </c>
      <c r="E124" s="30">
        <f t="shared" si="11"/>
        <v>19032.411527279914</v>
      </c>
      <c r="F124" s="30">
        <f t="shared" si="7"/>
        <v>4034.9929802500919</v>
      </c>
      <c r="G124" s="31">
        <f t="shared" si="8"/>
        <v>2682893.6932239728</v>
      </c>
    </row>
    <row r="125" spans="2:7" ht="15.75">
      <c r="B125" s="27">
        <f t="shared" si="9"/>
        <v>115</v>
      </c>
      <c r="C125" s="28">
        <f t="shared" si="10"/>
        <v>2682893.6932239728</v>
      </c>
      <c r="D125" s="53">
        <f t="shared" si="6"/>
        <v>23067.404507530006</v>
      </c>
      <c r="E125" s="30">
        <f t="shared" si="11"/>
        <v>19003.830327003143</v>
      </c>
      <c r="F125" s="30">
        <f t="shared" si="7"/>
        <v>4063.5741805268626</v>
      </c>
      <c r="G125" s="31">
        <f t="shared" si="8"/>
        <v>2678830.1190434461</v>
      </c>
    </row>
    <row r="126" spans="2:7" ht="15.75">
      <c r="B126" s="27">
        <f t="shared" si="9"/>
        <v>116</v>
      </c>
      <c r="C126" s="28">
        <f t="shared" si="10"/>
        <v>2678830.1190434461</v>
      </c>
      <c r="D126" s="53">
        <f t="shared" si="6"/>
        <v>23067.404507530006</v>
      </c>
      <c r="E126" s="30">
        <f t="shared" si="11"/>
        <v>18975.046676557744</v>
      </c>
      <c r="F126" s="30">
        <f t="shared" si="7"/>
        <v>4092.3578309722616</v>
      </c>
      <c r="G126" s="31">
        <f t="shared" si="8"/>
        <v>2674737.7612124737</v>
      </c>
    </row>
    <row r="127" spans="2:7" ht="15.75">
      <c r="B127" s="27">
        <f t="shared" si="9"/>
        <v>117</v>
      </c>
      <c r="C127" s="28">
        <f t="shared" si="10"/>
        <v>2674737.7612124737</v>
      </c>
      <c r="D127" s="53">
        <f t="shared" si="6"/>
        <v>23067.404507530006</v>
      </c>
      <c r="E127" s="30">
        <f t="shared" si="11"/>
        <v>18946.059141921691</v>
      </c>
      <c r="F127" s="30">
        <f t="shared" si="7"/>
        <v>4121.3453656083148</v>
      </c>
      <c r="G127" s="31">
        <f t="shared" si="8"/>
        <v>2670616.4158468656</v>
      </c>
    </row>
    <row r="128" spans="2:7" ht="15.75">
      <c r="B128" s="27">
        <f t="shared" si="9"/>
        <v>118</v>
      </c>
      <c r="C128" s="28">
        <f t="shared" si="10"/>
        <v>2670616.4158468656</v>
      </c>
      <c r="D128" s="53">
        <f t="shared" si="6"/>
        <v>23067.404507530006</v>
      </c>
      <c r="E128" s="30">
        <f t="shared" si="11"/>
        <v>18916.866278915299</v>
      </c>
      <c r="F128" s="30">
        <f t="shared" si="7"/>
        <v>4150.5382286147069</v>
      </c>
      <c r="G128" s="31">
        <f t="shared" si="8"/>
        <v>2666465.8776182509</v>
      </c>
    </row>
    <row r="129" spans="2:7" ht="15.75">
      <c r="B129" s="27">
        <f t="shared" si="9"/>
        <v>119</v>
      </c>
      <c r="C129" s="28">
        <f t="shared" si="10"/>
        <v>2666465.8776182509</v>
      </c>
      <c r="D129" s="53">
        <f t="shared" si="6"/>
        <v>23067.404507530006</v>
      </c>
      <c r="E129" s="30">
        <f t="shared" si="11"/>
        <v>18887.466633129279</v>
      </c>
      <c r="F129" s="30">
        <f t="shared" si="7"/>
        <v>4179.9378744007263</v>
      </c>
      <c r="G129" s="31">
        <f t="shared" si="8"/>
        <v>2662285.9397438504</v>
      </c>
    </row>
    <row r="130" spans="2:7" ht="15.75">
      <c r="B130" s="27">
        <f t="shared" si="9"/>
        <v>120</v>
      </c>
      <c r="C130" s="28">
        <f t="shared" si="10"/>
        <v>2662285.9397438504</v>
      </c>
      <c r="D130" s="53">
        <f t="shared" si="6"/>
        <v>23067.404507530006</v>
      </c>
      <c r="E130" s="30">
        <f t="shared" si="11"/>
        <v>18857.858739852272</v>
      </c>
      <c r="F130" s="30">
        <f t="shared" si="7"/>
        <v>4209.5457676777332</v>
      </c>
      <c r="G130" s="31">
        <f t="shared" si="8"/>
        <v>2658076.3939761724</v>
      </c>
    </row>
    <row r="131" spans="2:7" ht="15.75">
      <c r="B131" s="27">
        <f t="shared" si="9"/>
        <v>121</v>
      </c>
      <c r="C131" s="28">
        <f t="shared" si="10"/>
        <v>2658076.3939761724</v>
      </c>
      <c r="D131" s="53">
        <f t="shared" si="6"/>
        <v>23067.404507530006</v>
      </c>
      <c r="E131" s="30">
        <f t="shared" si="11"/>
        <v>18828.041123997889</v>
      </c>
      <c r="F131" s="30">
        <f t="shared" si="7"/>
        <v>4239.3633835321161</v>
      </c>
      <c r="G131" s="31">
        <f t="shared" si="8"/>
        <v>2653837.0305926404</v>
      </c>
    </row>
    <row r="132" spans="2:7" ht="15.75">
      <c r="B132" s="27">
        <f t="shared" si="9"/>
        <v>122</v>
      </c>
      <c r="C132" s="28">
        <f t="shared" si="10"/>
        <v>2653837.0305926404</v>
      </c>
      <c r="D132" s="53">
        <f t="shared" si="6"/>
        <v>23067.404507530006</v>
      </c>
      <c r="E132" s="30">
        <f t="shared" si="11"/>
        <v>18798.012300031205</v>
      </c>
      <c r="F132" s="30">
        <f t="shared" si="7"/>
        <v>4269.3922074988004</v>
      </c>
      <c r="G132" s="31">
        <f t="shared" si="8"/>
        <v>2649567.6383851417</v>
      </c>
    </row>
    <row r="133" spans="2:7" ht="15.75">
      <c r="B133" s="27">
        <f t="shared" si="9"/>
        <v>123</v>
      </c>
      <c r="C133" s="28">
        <f t="shared" si="10"/>
        <v>2649567.6383851417</v>
      </c>
      <c r="D133" s="53">
        <f t="shared" si="6"/>
        <v>23067.404507530006</v>
      </c>
      <c r="E133" s="30">
        <f t="shared" si="11"/>
        <v>18767.770771894753</v>
      </c>
      <c r="F133" s="30">
        <f t="shared" si="7"/>
        <v>4299.6337356352524</v>
      </c>
      <c r="G133" s="31">
        <f t="shared" si="8"/>
        <v>2645268.0046495064</v>
      </c>
    </row>
    <row r="134" spans="2:7" ht="15.75">
      <c r="B134" s="27">
        <f t="shared" si="9"/>
        <v>124</v>
      </c>
      <c r="C134" s="28">
        <f t="shared" si="10"/>
        <v>2645268.0046495064</v>
      </c>
      <c r="D134" s="53">
        <f t="shared" si="6"/>
        <v>23067.404507530006</v>
      </c>
      <c r="E134" s="30">
        <f t="shared" si="11"/>
        <v>18737.315032934002</v>
      </c>
      <c r="F134" s="30">
        <f t="shared" si="7"/>
        <v>4330.0894745960031</v>
      </c>
      <c r="G134" s="31">
        <f t="shared" si="8"/>
        <v>2640937.9151749103</v>
      </c>
    </row>
    <row r="135" spans="2:7" ht="15.75">
      <c r="B135" s="27">
        <f t="shared" si="9"/>
        <v>125</v>
      </c>
      <c r="C135" s="28">
        <f t="shared" si="10"/>
        <v>2640937.9151749103</v>
      </c>
      <c r="D135" s="53">
        <f t="shared" si="6"/>
        <v>23067.404507530006</v>
      </c>
      <c r="E135" s="30">
        <f t="shared" si="11"/>
        <v>18706.64356582228</v>
      </c>
      <c r="F135" s="30">
        <f t="shared" si="7"/>
        <v>4360.7609417077256</v>
      </c>
      <c r="G135" s="31">
        <f t="shared" si="8"/>
        <v>2636577.1542332028</v>
      </c>
    </row>
    <row r="136" spans="2:7" ht="15.75">
      <c r="B136" s="27">
        <f t="shared" si="9"/>
        <v>126</v>
      </c>
      <c r="C136" s="28">
        <f t="shared" si="10"/>
        <v>2636577.1542332028</v>
      </c>
      <c r="D136" s="53">
        <f t="shared" si="6"/>
        <v>23067.404507530006</v>
      </c>
      <c r="E136" s="30">
        <f t="shared" si="11"/>
        <v>18675.754842485185</v>
      </c>
      <c r="F136" s="30">
        <f t="shared" si="7"/>
        <v>4391.6496650448207</v>
      </c>
      <c r="G136" s="31">
        <f t="shared" si="8"/>
        <v>2632185.5045681582</v>
      </c>
    </row>
    <row r="137" spans="2:7" ht="15.75">
      <c r="B137" s="27">
        <f t="shared" si="9"/>
        <v>127</v>
      </c>
      <c r="C137" s="28">
        <f t="shared" si="10"/>
        <v>2632185.5045681582</v>
      </c>
      <c r="D137" s="53">
        <f t="shared" si="6"/>
        <v>23067.404507530006</v>
      </c>
      <c r="E137" s="30">
        <f t="shared" si="11"/>
        <v>18644.647324024456</v>
      </c>
      <c r="F137" s="30">
        <f t="shared" si="7"/>
        <v>4422.7571835055496</v>
      </c>
      <c r="G137" s="31">
        <f t="shared" si="8"/>
        <v>2627762.7473846525</v>
      </c>
    </row>
    <row r="138" spans="2:7" ht="15.75">
      <c r="B138" s="27">
        <f t="shared" si="9"/>
        <v>128</v>
      </c>
      <c r="C138" s="28">
        <f t="shared" si="10"/>
        <v>2627762.7473846525</v>
      </c>
      <c r="D138" s="53">
        <f t="shared" si="6"/>
        <v>23067.404507530006</v>
      </c>
      <c r="E138" s="30">
        <f t="shared" si="11"/>
        <v>18613.319460641287</v>
      </c>
      <c r="F138" s="30">
        <f t="shared" si="7"/>
        <v>4454.0850468887184</v>
      </c>
      <c r="G138" s="31">
        <f t="shared" si="8"/>
        <v>2623308.6623377637</v>
      </c>
    </row>
    <row r="139" spans="2:7" ht="15.75">
      <c r="B139" s="27">
        <f t="shared" si="9"/>
        <v>129</v>
      </c>
      <c r="C139" s="28">
        <f t="shared" si="10"/>
        <v>2623308.6623377637</v>
      </c>
      <c r="D139" s="53">
        <f t="shared" ref="D139:D202" si="12">IFERROR(IF(C139="","",PMT($E$3/1200,$G$3,-$C$3)), "")</f>
        <v>23067.404507530006</v>
      </c>
      <c r="E139" s="30">
        <f t="shared" si="11"/>
        <v>18581.769691559159</v>
      </c>
      <c r="F139" s="30">
        <f t="shared" ref="F139:F202" si="13">IFERROR(IF(C139="","",D139-E139), "")</f>
        <v>4485.6348159708468</v>
      </c>
      <c r="G139" s="31">
        <f t="shared" ref="G139:G202" si="14">IFERROR(IF(C139="","",C139-F139), "")</f>
        <v>2618823.0275217928</v>
      </c>
    </row>
    <row r="140" spans="2:7" ht="15.75">
      <c r="B140" s="27">
        <f t="shared" si="9"/>
        <v>130</v>
      </c>
      <c r="C140" s="28">
        <f t="shared" si="10"/>
        <v>2618823.0275217928</v>
      </c>
      <c r="D140" s="53">
        <f t="shared" si="12"/>
        <v>23067.404507530006</v>
      </c>
      <c r="E140" s="30">
        <f t="shared" si="11"/>
        <v>18549.996444946031</v>
      </c>
      <c r="F140" s="30">
        <f t="shared" si="13"/>
        <v>4517.4080625839742</v>
      </c>
      <c r="G140" s="31">
        <f t="shared" si="14"/>
        <v>2614305.619459209</v>
      </c>
    </row>
    <row r="141" spans="2:7" ht="15.75">
      <c r="B141" s="27">
        <f t="shared" ref="B141:B204" si="15">IFERROR(IF(C141="","",B140+1), "")</f>
        <v>131</v>
      </c>
      <c r="C141" s="28">
        <f t="shared" ref="C141:C204" si="16">IFERROR(IF(G140&lt;1,"",G140), "")</f>
        <v>2614305.619459209</v>
      </c>
      <c r="D141" s="53">
        <f t="shared" si="12"/>
        <v>23067.404507530006</v>
      </c>
      <c r="E141" s="30">
        <f t="shared" ref="E141:E204" si="17">IF(C141="","",(C141*$E$3)/1200)</f>
        <v>18517.998137836064</v>
      </c>
      <c r="F141" s="30">
        <f t="shared" si="13"/>
        <v>4549.4063696939411</v>
      </c>
      <c r="G141" s="31">
        <f t="shared" si="14"/>
        <v>2609756.213089515</v>
      </c>
    </row>
    <row r="142" spans="2:7" ht="15.75">
      <c r="B142" s="27">
        <f t="shared" si="15"/>
        <v>132</v>
      </c>
      <c r="C142" s="28">
        <f t="shared" si="16"/>
        <v>2609756.213089515</v>
      </c>
      <c r="D142" s="53">
        <f t="shared" si="12"/>
        <v>23067.404507530006</v>
      </c>
      <c r="E142" s="30">
        <f t="shared" si="17"/>
        <v>18485.773176050734</v>
      </c>
      <c r="F142" s="30">
        <f t="shared" si="13"/>
        <v>4581.6313314792715</v>
      </c>
      <c r="G142" s="31">
        <f t="shared" si="14"/>
        <v>2605174.5817580358</v>
      </c>
    </row>
    <row r="143" spans="2:7" ht="15.75">
      <c r="B143" s="27">
        <f t="shared" si="15"/>
        <v>133</v>
      </c>
      <c r="C143" s="28">
        <f t="shared" si="16"/>
        <v>2605174.5817580358</v>
      </c>
      <c r="D143" s="53">
        <f t="shared" si="12"/>
        <v>23067.404507530006</v>
      </c>
      <c r="E143" s="30">
        <f t="shared" si="17"/>
        <v>18453.319954119423</v>
      </c>
      <c r="F143" s="30">
        <f t="shared" si="13"/>
        <v>4614.0845534105829</v>
      </c>
      <c r="G143" s="31">
        <f t="shared" si="14"/>
        <v>2600560.497204625</v>
      </c>
    </row>
    <row r="144" spans="2:7" ht="15.75">
      <c r="B144" s="27">
        <f t="shared" si="15"/>
        <v>134</v>
      </c>
      <c r="C144" s="28">
        <f t="shared" si="16"/>
        <v>2600560.497204625</v>
      </c>
      <c r="D144" s="53">
        <f t="shared" si="12"/>
        <v>23067.404507530006</v>
      </c>
      <c r="E144" s="30">
        <f t="shared" si="17"/>
        <v>18420.636855199427</v>
      </c>
      <c r="F144" s="30">
        <f t="shared" si="13"/>
        <v>4646.7676523305781</v>
      </c>
      <c r="G144" s="31">
        <f t="shared" si="14"/>
        <v>2595913.7295522946</v>
      </c>
    </row>
    <row r="145" spans="2:7" ht="15.75">
      <c r="B145" s="27">
        <f t="shared" si="15"/>
        <v>135</v>
      </c>
      <c r="C145" s="28">
        <f t="shared" si="16"/>
        <v>2595913.7295522946</v>
      </c>
      <c r="D145" s="53">
        <f t="shared" si="12"/>
        <v>23067.404507530006</v>
      </c>
      <c r="E145" s="30">
        <f t="shared" si="17"/>
        <v>18387.722250995419</v>
      </c>
      <c r="F145" s="30">
        <f t="shared" si="13"/>
        <v>4679.6822565345865</v>
      </c>
      <c r="G145" s="31">
        <f t="shared" si="14"/>
        <v>2591234.0472957599</v>
      </c>
    </row>
    <row r="146" spans="2:7" ht="15.75">
      <c r="B146" s="27">
        <f t="shared" si="15"/>
        <v>136</v>
      </c>
      <c r="C146" s="28">
        <f t="shared" si="16"/>
        <v>2591234.0472957599</v>
      </c>
      <c r="D146" s="53">
        <f t="shared" si="12"/>
        <v>23067.404507530006</v>
      </c>
      <c r="E146" s="30">
        <f t="shared" si="17"/>
        <v>18354.574501678297</v>
      </c>
      <c r="F146" s="30">
        <f t="shared" si="13"/>
        <v>4712.8300058517088</v>
      </c>
      <c r="G146" s="31">
        <f t="shared" si="14"/>
        <v>2586521.2172899083</v>
      </c>
    </row>
    <row r="147" spans="2:7" ht="15.75">
      <c r="B147" s="27">
        <f t="shared" si="15"/>
        <v>137</v>
      </c>
      <c r="C147" s="28">
        <f t="shared" si="16"/>
        <v>2586521.2172899083</v>
      </c>
      <c r="D147" s="53">
        <f t="shared" si="12"/>
        <v>23067.404507530006</v>
      </c>
      <c r="E147" s="30">
        <f t="shared" si="17"/>
        <v>18321.191955803519</v>
      </c>
      <c r="F147" s="30">
        <f t="shared" si="13"/>
        <v>4746.2125517264867</v>
      </c>
      <c r="G147" s="31">
        <f t="shared" si="14"/>
        <v>2581775.0047381818</v>
      </c>
    </row>
    <row r="148" spans="2:7" ht="15.75">
      <c r="B148" s="27">
        <f t="shared" si="15"/>
        <v>138</v>
      </c>
      <c r="C148" s="28">
        <f t="shared" si="16"/>
        <v>2581775.0047381818</v>
      </c>
      <c r="D148" s="53">
        <f t="shared" si="12"/>
        <v>23067.404507530006</v>
      </c>
      <c r="E148" s="30">
        <f t="shared" si="17"/>
        <v>18287.572950228787</v>
      </c>
      <c r="F148" s="30">
        <f t="shared" si="13"/>
        <v>4779.8315573012187</v>
      </c>
      <c r="G148" s="31">
        <f t="shared" si="14"/>
        <v>2576995.1731808805</v>
      </c>
    </row>
    <row r="149" spans="2:7" ht="15.75">
      <c r="B149" s="27">
        <f t="shared" si="15"/>
        <v>139</v>
      </c>
      <c r="C149" s="28">
        <f t="shared" si="16"/>
        <v>2576995.1731808805</v>
      </c>
      <c r="D149" s="53">
        <f t="shared" si="12"/>
        <v>23067.404507530006</v>
      </c>
      <c r="E149" s="30">
        <f t="shared" si="17"/>
        <v>18253.715810031237</v>
      </c>
      <c r="F149" s="30">
        <f t="shared" si="13"/>
        <v>4813.6886974987683</v>
      </c>
      <c r="G149" s="31">
        <f t="shared" si="14"/>
        <v>2572181.4844833817</v>
      </c>
    </row>
    <row r="150" spans="2:7" ht="15.75">
      <c r="B150" s="27">
        <f t="shared" si="15"/>
        <v>140</v>
      </c>
      <c r="C150" s="28">
        <f t="shared" si="16"/>
        <v>2572181.4844833817</v>
      </c>
      <c r="D150" s="53">
        <f t="shared" si="12"/>
        <v>23067.404507530006</v>
      </c>
      <c r="E150" s="30">
        <f t="shared" si="17"/>
        <v>18219.618848423954</v>
      </c>
      <c r="F150" s="30">
        <f t="shared" si="13"/>
        <v>4847.7856591060518</v>
      </c>
      <c r="G150" s="31">
        <f t="shared" si="14"/>
        <v>2567333.6988242758</v>
      </c>
    </row>
    <row r="151" spans="2:7" ht="15.75">
      <c r="B151" s="27">
        <f t="shared" si="15"/>
        <v>141</v>
      </c>
      <c r="C151" s="28">
        <f t="shared" si="16"/>
        <v>2567333.6988242758</v>
      </c>
      <c r="D151" s="53">
        <f t="shared" si="12"/>
        <v>23067.404507530006</v>
      </c>
      <c r="E151" s="30">
        <f t="shared" si="17"/>
        <v>18185.280366671956</v>
      </c>
      <c r="F151" s="30">
        <f t="shared" si="13"/>
        <v>4882.1241408580499</v>
      </c>
      <c r="G151" s="31">
        <f t="shared" si="14"/>
        <v>2562451.5746834176</v>
      </c>
    </row>
    <row r="152" spans="2:7" ht="15.75">
      <c r="B152" s="27">
        <f t="shared" si="15"/>
        <v>142</v>
      </c>
      <c r="C152" s="28">
        <f t="shared" si="16"/>
        <v>2562451.5746834176</v>
      </c>
      <c r="D152" s="53">
        <f t="shared" si="12"/>
        <v>23067.404507530006</v>
      </c>
      <c r="E152" s="30">
        <f t="shared" si="17"/>
        <v>18150.698654007541</v>
      </c>
      <c r="F152" s="30">
        <f t="shared" si="13"/>
        <v>4916.7058535224642</v>
      </c>
      <c r="G152" s="31">
        <f t="shared" si="14"/>
        <v>2557534.8688298953</v>
      </c>
    </row>
    <row r="153" spans="2:7" ht="15.75">
      <c r="B153" s="27">
        <f t="shared" si="15"/>
        <v>143</v>
      </c>
      <c r="C153" s="28">
        <f t="shared" si="16"/>
        <v>2557534.8688298953</v>
      </c>
      <c r="D153" s="53">
        <f t="shared" si="12"/>
        <v>23067.404507530006</v>
      </c>
      <c r="E153" s="30">
        <f t="shared" si="17"/>
        <v>18115.871987545092</v>
      </c>
      <c r="F153" s="30">
        <f t="shared" si="13"/>
        <v>4951.532519984914</v>
      </c>
      <c r="G153" s="31">
        <f t="shared" si="14"/>
        <v>2552583.3363099103</v>
      </c>
    </row>
    <row r="154" spans="2:7" ht="15.75">
      <c r="B154" s="27">
        <f t="shared" si="15"/>
        <v>144</v>
      </c>
      <c r="C154" s="28">
        <f t="shared" si="16"/>
        <v>2552583.3363099103</v>
      </c>
      <c r="D154" s="53">
        <f t="shared" si="12"/>
        <v>23067.404507530006</v>
      </c>
      <c r="E154" s="30">
        <f t="shared" si="17"/>
        <v>18080.798632195198</v>
      </c>
      <c r="F154" s="30">
        <f t="shared" si="13"/>
        <v>4986.6058753348079</v>
      </c>
      <c r="G154" s="31">
        <f t="shared" si="14"/>
        <v>2547596.7304345756</v>
      </c>
    </row>
    <row r="155" spans="2:7" ht="15.75">
      <c r="B155" s="27">
        <f t="shared" si="15"/>
        <v>145</v>
      </c>
      <c r="C155" s="28">
        <f t="shared" si="16"/>
        <v>2547596.7304345756</v>
      </c>
      <c r="D155" s="53">
        <f t="shared" si="12"/>
        <v>23067.404507530006</v>
      </c>
      <c r="E155" s="30">
        <f t="shared" si="17"/>
        <v>18045.476840578242</v>
      </c>
      <c r="F155" s="30">
        <f t="shared" si="13"/>
        <v>5021.927666951764</v>
      </c>
      <c r="G155" s="31">
        <f t="shared" si="14"/>
        <v>2542574.8027676237</v>
      </c>
    </row>
    <row r="156" spans="2:7" ht="15.75">
      <c r="B156" s="27">
        <f t="shared" si="15"/>
        <v>146</v>
      </c>
      <c r="C156" s="28">
        <f t="shared" si="16"/>
        <v>2542574.8027676237</v>
      </c>
      <c r="D156" s="53">
        <f t="shared" si="12"/>
        <v>23067.404507530006</v>
      </c>
      <c r="E156" s="30">
        <f t="shared" si="17"/>
        <v>18009.904852937336</v>
      </c>
      <c r="F156" s="30">
        <f t="shared" si="13"/>
        <v>5057.4996545926697</v>
      </c>
      <c r="G156" s="31">
        <f t="shared" si="14"/>
        <v>2537517.3031130312</v>
      </c>
    </row>
    <row r="157" spans="2:7" ht="15.75">
      <c r="B157" s="27">
        <f t="shared" si="15"/>
        <v>147</v>
      </c>
      <c r="C157" s="28">
        <f t="shared" si="16"/>
        <v>2537517.3031130312</v>
      </c>
      <c r="D157" s="53">
        <f t="shared" si="12"/>
        <v>23067.404507530006</v>
      </c>
      <c r="E157" s="30">
        <f t="shared" si="17"/>
        <v>17974.080897050637</v>
      </c>
      <c r="F157" s="30">
        <f t="shared" si="13"/>
        <v>5093.3236104793687</v>
      </c>
      <c r="G157" s="31">
        <f t="shared" si="14"/>
        <v>2532423.9795025517</v>
      </c>
    </row>
    <row r="158" spans="2:7" ht="15.75">
      <c r="B158" s="27">
        <f t="shared" si="15"/>
        <v>148</v>
      </c>
      <c r="C158" s="28">
        <f t="shared" si="16"/>
        <v>2532423.9795025517</v>
      </c>
      <c r="D158" s="53">
        <f t="shared" si="12"/>
        <v>23067.404507530006</v>
      </c>
      <c r="E158" s="30">
        <f t="shared" si="17"/>
        <v>17938.003188143073</v>
      </c>
      <c r="F158" s="30">
        <f t="shared" si="13"/>
        <v>5129.4013193869323</v>
      </c>
      <c r="G158" s="31">
        <f t="shared" si="14"/>
        <v>2527294.5781831648</v>
      </c>
    </row>
    <row r="159" spans="2:7" ht="15.75">
      <c r="B159" s="27">
        <f t="shared" si="15"/>
        <v>149</v>
      </c>
      <c r="C159" s="28">
        <f t="shared" si="16"/>
        <v>2527294.5781831648</v>
      </c>
      <c r="D159" s="53">
        <f t="shared" si="12"/>
        <v>23067.404507530006</v>
      </c>
      <c r="E159" s="30">
        <f t="shared" si="17"/>
        <v>17901.669928797419</v>
      </c>
      <c r="F159" s="30">
        <f t="shared" si="13"/>
        <v>5165.7345787325867</v>
      </c>
      <c r="G159" s="31">
        <f t="shared" si="14"/>
        <v>2522128.8436044324</v>
      </c>
    </row>
    <row r="160" spans="2:7" ht="15.75">
      <c r="B160" s="27">
        <f t="shared" si="15"/>
        <v>150</v>
      </c>
      <c r="C160" s="28">
        <f t="shared" si="16"/>
        <v>2522128.8436044324</v>
      </c>
      <c r="D160" s="53">
        <f t="shared" si="12"/>
        <v>23067.404507530006</v>
      </c>
      <c r="E160" s="30">
        <f t="shared" si="17"/>
        <v>17865.07930886473</v>
      </c>
      <c r="F160" s="30">
        <f t="shared" si="13"/>
        <v>5202.3251986652758</v>
      </c>
      <c r="G160" s="31">
        <f t="shared" si="14"/>
        <v>2516926.5184057672</v>
      </c>
    </row>
    <row r="161" spans="2:7" ht="15.75">
      <c r="B161" s="27">
        <f t="shared" si="15"/>
        <v>151</v>
      </c>
      <c r="C161" s="28">
        <f t="shared" si="16"/>
        <v>2516926.5184057672</v>
      </c>
      <c r="D161" s="53">
        <f t="shared" si="12"/>
        <v>23067.404507530006</v>
      </c>
      <c r="E161" s="30">
        <f t="shared" si="17"/>
        <v>17828.229505374184</v>
      </c>
      <c r="F161" s="30">
        <f t="shared" si="13"/>
        <v>5239.1750021558219</v>
      </c>
      <c r="G161" s="31">
        <f t="shared" si="14"/>
        <v>2511687.3434036113</v>
      </c>
    </row>
    <row r="162" spans="2:7" ht="15.75">
      <c r="B162" s="27">
        <f t="shared" si="15"/>
        <v>152</v>
      </c>
      <c r="C162" s="28">
        <f t="shared" si="16"/>
        <v>2511687.3434036113</v>
      </c>
      <c r="D162" s="53">
        <f t="shared" si="12"/>
        <v>23067.404507530006</v>
      </c>
      <c r="E162" s="30">
        <f t="shared" si="17"/>
        <v>17791.118682442244</v>
      </c>
      <c r="F162" s="30">
        <f t="shared" si="13"/>
        <v>5276.2858250877616</v>
      </c>
      <c r="G162" s="31">
        <f t="shared" si="14"/>
        <v>2506411.0575785236</v>
      </c>
    </row>
    <row r="163" spans="2:7" ht="15.75">
      <c r="B163" s="27">
        <f t="shared" si="15"/>
        <v>153</v>
      </c>
      <c r="C163" s="28">
        <f t="shared" si="16"/>
        <v>2506411.0575785236</v>
      </c>
      <c r="D163" s="53">
        <f t="shared" si="12"/>
        <v>23067.404507530006</v>
      </c>
      <c r="E163" s="30">
        <f t="shared" si="17"/>
        <v>17753.744991181211</v>
      </c>
      <c r="F163" s="30">
        <f t="shared" si="13"/>
        <v>5313.6595163487946</v>
      </c>
      <c r="G163" s="31">
        <f t="shared" si="14"/>
        <v>2501097.3980621747</v>
      </c>
    </row>
    <row r="164" spans="2:7" ht="15.75">
      <c r="B164" s="27">
        <f t="shared" si="15"/>
        <v>154</v>
      </c>
      <c r="C164" s="28">
        <f t="shared" si="16"/>
        <v>2501097.3980621747</v>
      </c>
      <c r="D164" s="53">
        <f t="shared" si="12"/>
        <v>23067.404507530006</v>
      </c>
      <c r="E164" s="30">
        <f t="shared" si="17"/>
        <v>17716.106569607073</v>
      </c>
      <c r="F164" s="30">
        <f t="shared" si="13"/>
        <v>5351.2979379229328</v>
      </c>
      <c r="G164" s="31">
        <f t="shared" si="14"/>
        <v>2495746.1001242516</v>
      </c>
    </row>
    <row r="165" spans="2:7" ht="15.75">
      <c r="B165" s="27">
        <f t="shared" si="15"/>
        <v>155</v>
      </c>
      <c r="C165" s="28">
        <f t="shared" si="16"/>
        <v>2495746.1001242516</v>
      </c>
      <c r="D165" s="53">
        <f t="shared" si="12"/>
        <v>23067.404507530006</v>
      </c>
      <c r="E165" s="30">
        <f t="shared" si="17"/>
        <v>17678.201542546783</v>
      </c>
      <c r="F165" s="30">
        <f t="shared" si="13"/>
        <v>5389.202964983222</v>
      </c>
      <c r="G165" s="31">
        <f t="shared" si="14"/>
        <v>2490356.8971592681</v>
      </c>
    </row>
    <row r="166" spans="2:7" ht="15.75">
      <c r="B166" s="27">
        <f t="shared" si="15"/>
        <v>156</v>
      </c>
      <c r="C166" s="28">
        <f t="shared" si="16"/>
        <v>2490356.8971592681</v>
      </c>
      <c r="D166" s="53">
        <f t="shared" si="12"/>
        <v>23067.404507530006</v>
      </c>
      <c r="E166" s="30">
        <f t="shared" si="17"/>
        <v>17640.028021544818</v>
      </c>
      <c r="F166" s="30">
        <f t="shared" si="13"/>
        <v>5427.3764859851872</v>
      </c>
      <c r="G166" s="31">
        <f t="shared" si="14"/>
        <v>2484929.5206732829</v>
      </c>
    </row>
    <row r="167" spans="2:7" ht="15.75">
      <c r="B167" s="27">
        <f t="shared" si="15"/>
        <v>157</v>
      </c>
      <c r="C167" s="28">
        <f t="shared" si="16"/>
        <v>2484929.5206732829</v>
      </c>
      <c r="D167" s="53">
        <f t="shared" si="12"/>
        <v>23067.404507530006</v>
      </c>
      <c r="E167" s="30">
        <f t="shared" si="17"/>
        <v>17601.584104769088</v>
      </c>
      <c r="F167" s="30">
        <f t="shared" si="13"/>
        <v>5465.8204027609172</v>
      </c>
      <c r="G167" s="31">
        <f t="shared" si="14"/>
        <v>2479463.7002705219</v>
      </c>
    </row>
    <row r="168" spans="2:7" ht="15.75">
      <c r="B168" s="27">
        <f t="shared" si="15"/>
        <v>158</v>
      </c>
      <c r="C168" s="28">
        <f t="shared" si="16"/>
        <v>2479463.7002705219</v>
      </c>
      <c r="D168" s="53">
        <f t="shared" si="12"/>
        <v>23067.404507530006</v>
      </c>
      <c r="E168" s="30">
        <f t="shared" si="17"/>
        <v>17562.867876916196</v>
      </c>
      <c r="F168" s="30">
        <f t="shared" si="13"/>
        <v>5504.5366306138094</v>
      </c>
      <c r="G168" s="31">
        <f t="shared" si="14"/>
        <v>2473959.1636399082</v>
      </c>
    </row>
    <row r="169" spans="2:7" ht="15.75">
      <c r="B169" s="27">
        <f t="shared" si="15"/>
        <v>159</v>
      </c>
      <c r="C169" s="28">
        <f t="shared" si="16"/>
        <v>2473959.1636399082</v>
      </c>
      <c r="D169" s="53">
        <f t="shared" si="12"/>
        <v>23067.404507530006</v>
      </c>
      <c r="E169" s="30">
        <f t="shared" si="17"/>
        <v>17523.877409116016</v>
      </c>
      <c r="F169" s="30">
        <f t="shared" si="13"/>
        <v>5543.5270984139897</v>
      </c>
      <c r="G169" s="31">
        <f t="shared" si="14"/>
        <v>2468415.6365414942</v>
      </c>
    </row>
    <row r="170" spans="2:7" ht="15.75">
      <c r="B170" s="27">
        <f t="shared" si="15"/>
        <v>160</v>
      </c>
      <c r="C170" s="28">
        <f t="shared" si="16"/>
        <v>2468415.6365414942</v>
      </c>
      <c r="D170" s="53">
        <f t="shared" si="12"/>
        <v>23067.404507530006</v>
      </c>
      <c r="E170" s="30">
        <f t="shared" si="17"/>
        <v>17484.610758835584</v>
      </c>
      <c r="F170" s="30">
        <f t="shared" si="13"/>
        <v>5582.7937486944211</v>
      </c>
      <c r="G170" s="31">
        <f t="shared" si="14"/>
        <v>2462832.8427927997</v>
      </c>
    </row>
    <row r="171" spans="2:7" ht="15.75">
      <c r="B171" s="27">
        <f t="shared" si="15"/>
        <v>161</v>
      </c>
      <c r="C171" s="28">
        <f t="shared" si="16"/>
        <v>2462832.8427927997</v>
      </c>
      <c r="D171" s="53">
        <f t="shared" si="12"/>
        <v>23067.404507530006</v>
      </c>
      <c r="E171" s="30">
        <f t="shared" si="17"/>
        <v>17445.065969782332</v>
      </c>
      <c r="F171" s="30">
        <f t="shared" si="13"/>
        <v>5622.3385377476734</v>
      </c>
      <c r="G171" s="31">
        <f t="shared" si="14"/>
        <v>2457210.5042550522</v>
      </c>
    </row>
    <row r="172" spans="2:7" ht="15.75">
      <c r="B172" s="27">
        <f t="shared" si="15"/>
        <v>162</v>
      </c>
      <c r="C172" s="28">
        <f t="shared" si="16"/>
        <v>2457210.5042550522</v>
      </c>
      <c r="D172" s="53">
        <f t="shared" si="12"/>
        <v>23067.404507530006</v>
      </c>
      <c r="E172" s="30">
        <f t="shared" si="17"/>
        <v>17405.241071806617</v>
      </c>
      <c r="F172" s="30">
        <f t="shared" si="13"/>
        <v>5662.1634357233888</v>
      </c>
      <c r="G172" s="31">
        <f t="shared" si="14"/>
        <v>2451548.340819329</v>
      </c>
    </row>
    <row r="173" spans="2:7" ht="15.75">
      <c r="B173" s="27">
        <f t="shared" si="15"/>
        <v>163</v>
      </c>
      <c r="C173" s="28">
        <f t="shared" si="16"/>
        <v>2451548.340819329</v>
      </c>
      <c r="D173" s="53">
        <f t="shared" si="12"/>
        <v>23067.404507530006</v>
      </c>
      <c r="E173" s="30">
        <f t="shared" si="17"/>
        <v>17365.134080803582</v>
      </c>
      <c r="F173" s="30">
        <f t="shared" si="13"/>
        <v>5702.2704267264235</v>
      </c>
      <c r="G173" s="31">
        <f t="shared" si="14"/>
        <v>2445846.0703926026</v>
      </c>
    </row>
    <row r="174" spans="2:7" ht="15.75">
      <c r="B174" s="27">
        <f t="shared" si="15"/>
        <v>164</v>
      </c>
      <c r="C174" s="28">
        <f t="shared" si="16"/>
        <v>2445846.0703926026</v>
      </c>
      <c r="D174" s="53">
        <f t="shared" si="12"/>
        <v>23067.404507530006</v>
      </c>
      <c r="E174" s="30">
        <f t="shared" si="17"/>
        <v>17324.742998614267</v>
      </c>
      <c r="F174" s="30">
        <f t="shared" si="13"/>
        <v>5742.6615089157385</v>
      </c>
      <c r="G174" s="31">
        <f t="shared" si="14"/>
        <v>2440103.4088836866</v>
      </c>
    </row>
    <row r="175" spans="2:7" ht="15.75">
      <c r="B175" s="27">
        <f t="shared" si="15"/>
        <v>165</v>
      </c>
      <c r="C175" s="28">
        <f t="shared" si="16"/>
        <v>2440103.4088836866</v>
      </c>
      <c r="D175" s="53">
        <f t="shared" si="12"/>
        <v>23067.404507530006</v>
      </c>
      <c r="E175" s="30">
        <f t="shared" si="17"/>
        <v>17284.065812926114</v>
      </c>
      <c r="F175" s="30">
        <f t="shared" si="13"/>
        <v>5783.3386946038918</v>
      </c>
      <c r="G175" s="31">
        <f t="shared" si="14"/>
        <v>2434320.0701890825</v>
      </c>
    </row>
    <row r="176" spans="2:7" ht="15.75">
      <c r="B176" s="27">
        <f t="shared" si="15"/>
        <v>166</v>
      </c>
      <c r="C176" s="28">
        <f t="shared" si="16"/>
        <v>2434320.0701890825</v>
      </c>
      <c r="D176" s="53">
        <f t="shared" si="12"/>
        <v>23067.404507530006</v>
      </c>
      <c r="E176" s="30">
        <f t="shared" si="17"/>
        <v>17243.100497172669</v>
      </c>
      <c r="F176" s="30">
        <f t="shared" si="13"/>
        <v>5824.3040103573367</v>
      </c>
      <c r="G176" s="31">
        <f t="shared" si="14"/>
        <v>2428495.7661787253</v>
      </c>
    </row>
    <row r="177" spans="2:7" ht="15.75">
      <c r="B177" s="27">
        <f t="shared" si="15"/>
        <v>167</v>
      </c>
      <c r="C177" s="28">
        <f t="shared" si="16"/>
        <v>2428495.7661787253</v>
      </c>
      <c r="D177" s="53">
        <f t="shared" si="12"/>
        <v>23067.404507530006</v>
      </c>
      <c r="E177" s="30">
        <f t="shared" si="17"/>
        <v>17201.845010432637</v>
      </c>
      <c r="F177" s="30">
        <f t="shared" si="13"/>
        <v>5865.5594970973689</v>
      </c>
      <c r="G177" s="31">
        <f t="shared" si="14"/>
        <v>2422630.2066816278</v>
      </c>
    </row>
    <row r="178" spans="2:7" ht="15.75">
      <c r="B178" s="27">
        <f t="shared" si="15"/>
        <v>168</v>
      </c>
      <c r="C178" s="28">
        <f t="shared" si="16"/>
        <v>2422630.2066816278</v>
      </c>
      <c r="D178" s="53">
        <f t="shared" si="12"/>
        <v>23067.404507530006</v>
      </c>
      <c r="E178" s="30">
        <f t="shared" si="17"/>
        <v>17160.297297328194</v>
      </c>
      <c r="F178" s="30">
        <f t="shared" si="13"/>
        <v>5907.1072102018115</v>
      </c>
      <c r="G178" s="31">
        <f t="shared" si="14"/>
        <v>2416723.0994714261</v>
      </c>
    </row>
    <row r="179" spans="2:7" ht="15.75">
      <c r="B179" s="27">
        <f t="shared" si="15"/>
        <v>169</v>
      </c>
      <c r="C179" s="28">
        <f t="shared" si="16"/>
        <v>2416723.0994714261</v>
      </c>
      <c r="D179" s="53">
        <f t="shared" si="12"/>
        <v>23067.404507530006</v>
      </c>
      <c r="E179" s="30">
        <f t="shared" si="17"/>
        <v>17118.455287922603</v>
      </c>
      <c r="F179" s="30">
        <f t="shared" si="13"/>
        <v>5948.9492196074025</v>
      </c>
      <c r="G179" s="31">
        <f t="shared" si="14"/>
        <v>2410774.1502518188</v>
      </c>
    </row>
    <row r="180" spans="2:7" ht="15.75">
      <c r="B180" s="27">
        <f t="shared" si="15"/>
        <v>170</v>
      </c>
      <c r="C180" s="28">
        <f t="shared" si="16"/>
        <v>2410774.1502518188</v>
      </c>
      <c r="D180" s="53">
        <f t="shared" si="12"/>
        <v>23067.404507530006</v>
      </c>
      <c r="E180" s="30">
        <f t="shared" si="17"/>
        <v>17076.316897617049</v>
      </c>
      <c r="F180" s="30">
        <f t="shared" si="13"/>
        <v>5991.0876099129564</v>
      </c>
      <c r="G180" s="31">
        <f t="shared" si="14"/>
        <v>2404783.0626419061</v>
      </c>
    </row>
    <row r="181" spans="2:7" ht="15.75">
      <c r="B181" s="27">
        <f t="shared" si="15"/>
        <v>171</v>
      </c>
      <c r="C181" s="28">
        <f t="shared" si="16"/>
        <v>2404783.0626419061</v>
      </c>
      <c r="D181" s="53">
        <f t="shared" si="12"/>
        <v>23067.404507530006</v>
      </c>
      <c r="E181" s="30">
        <f t="shared" si="17"/>
        <v>17033.880027046835</v>
      </c>
      <c r="F181" s="30">
        <f t="shared" si="13"/>
        <v>6033.5244804831709</v>
      </c>
      <c r="G181" s="31">
        <f t="shared" si="14"/>
        <v>2398749.5381614231</v>
      </c>
    </row>
    <row r="182" spans="2:7" ht="15.75">
      <c r="B182" s="27">
        <f t="shared" si="15"/>
        <v>172</v>
      </c>
      <c r="C182" s="28">
        <f t="shared" si="16"/>
        <v>2398749.5381614231</v>
      </c>
      <c r="D182" s="53">
        <f t="shared" si="12"/>
        <v>23067.404507530006</v>
      </c>
      <c r="E182" s="30">
        <f t="shared" si="17"/>
        <v>16991.142561976747</v>
      </c>
      <c r="F182" s="30">
        <f t="shared" si="13"/>
        <v>6076.2619455532586</v>
      </c>
      <c r="G182" s="31">
        <f t="shared" si="14"/>
        <v>2392673.2762158699</v>
      </c>
    </row>
    <row r="183" spans="2:7" ht="15.75">
      <c r="B183" s="27">
        <f t="shared" si="15"/>
        <v>173</v>
      </c>
      <c r="C183" s="28">
        <f t="shared" si="16"/>
        <v>2392673.2762158699</v>
      </c>
      <c r="D183" s="53">
        <f t="shared" si="12"/>
        <v>23067.404507530006</v>
      </c>
      <c r="E183" s="30">
        <f t="shared" si="17"/>
        <v>16948.102373195743</v>
      </c>
      <c r="F183" s="30">
        <f t="shared" si="13"/>
        <v>6119.3021343342625</v>
      </c>
      <c r="G183" s="31">
        <f t="shared" si="14"/>
        <v>2386553.9740815358</v>
      </c>
    </row>
    <row r="184" spans="2:7" ht="15.75">
      <c r="B184" s="27">
        <f t="shared" si="15"/>
        <v>174</v>
      </c>
      <c r="C184" s="28">
        <f t="shared" si="16"/>
        <v>2386553.9740815358</v>
      </c>
      <c r="D184" s="53">
        <f t="shared" si="12"/>
        <v>23067.404507530006</v>
      </c>
      <c r="E184" s="30">
        <f t="shared" si="17"/>
        <v>16904.75731641088</v>
      </c>
      <c r="F184" s="30">
        <f t="shared" si="13"/>
        <v>6162.6471911191256</v>
      </c>
      <c r="G184" s="31">
        <f t="shared" si="14"/>
        <v>2380391.3268904169</v>
      </c>
    </row>
    <row r="185" spans="2:7" ht="15.75">
      <c r="B185" s="27">
        <f t="shared" si="15"/>
        <v>175</v>
      </c>
      <c r="C185" s="28">
        <f t="shared" si="16"/>
        <v>2380391.3268904169</v>
      </c>
      <c r="D185" s="53">
        <f t="shared" si="12"/>
        <v>23067.404507530006</v>
      </c>
      <c r="E185" s="30">
        <f t="shared" si="17"/>
        <v>16861.105232140453</v>
      </c>
      <c r="F185" s="30">
        <f t="shared" si="13"/>
        <v>6206.2992753895523</v>
      </c>
      <c r="G185" s="31">
        <f t="shared" si="14"/>
        <v>2374185.0276150275</v>
      </c>
    </row>
    <row r="186" spans="2:7" ht="15.75">
      <c r="B186" s="27">
        <f t="shared" si="15"/>
        <v>176</v>
      </c>
      <c r="C186" s="28">
        <f t="shared" si="16"/>
        <v>2374185.0276150275</v>
      </c>
      <c r="D186" s="53">
        <f t="shared" si="12"/>
        <v>23067.404507530006</v>
      </c>
      <c r="E186" s="30">
        <f t="shared" si="17"/>
        <v>16817.143945606444</v>
      </c>
      <c r="F186" s="30">
        <f t="shared" si="13"/>
        <v>6250.2605619235619</v>
      </c>
      <c r="G186" s="31">
        <f t="shared" si="14"/>
        <v>2367934.767053104</v>
      </c>
    </row>
    <row r="187" spans="2:7" ht="15.75">
      <c r="B187" s="27">
        <f t="shared" si="15"/>
        <v>177</v>
      </c>
      <c r="C187" s="28">
        <f t="shared" si="16"/>
        <v>2367934.767053104</v>
      </c>
      <c r="D187" s="53">
        <f t="shared" si="12"/>
        <v>23067.404507530006</v>
      </c>
      <c r="E187" s="30">
        <f t="shared" si="17"/>
        <v>16772.871266626153</v>
      </c>
      <c r="F187" s="30">
        <f t="shared" si="13"/>
        <v>6294.5332409038529</v>
      </c>
      <c r="G187" s="31">
        <f t="shared" si="14"/>
        <v>2361640.2338122004</v>
      </c>
    </row>
    <row r="188" spans="2:7" ht="15.75">
      <c r="B188" s="27">
        <f t="shared" si="15"/>
        <v>178</v>
      </c>
      <c r="C188" s="28">
        <f t="shared" si="16"/>
        <v>2361640.2338122004</v>
      </c>
      <c r="D188" s="53">
        <f t="shared" si="12"/>
        <v>23067.404507530006</v>
      </c>
      <c r="E188" s="30">
        <f t="shared" si="17"/>
        <v>16728.284989503085</v>
      </c>
      <c r="F188" s="30">
        <f t="shared" si="13"/>
        <v>6339.1195180269206</v>
      </c>
      <c r="G188" s="31">
        <f t="shared" si="14"/>
        <v>2355301.1142941737</v>
      </c>
    </row>
    <row r="189" spans="2:7" ht="15.75">
      <c r="B189" s="27">
        <f t="shared" si="15"/>
        <v>179</v>
      </c>
      <c r="C189" s="28">
        <f t="shared" si="16"/>
        <v>2355301.1142941737</v>
      </c>
      <c r="D189" s="53">
        <f t="shared" si="12"/>
        <v>23067.404507530006</v>
      </c>
      <c r="E189" s="30">
        <f t="shared" si="17"/>
        <v>16683.382892917063</v>
      </c>
      <c r="F189" s="30">
        <f t="shared" si="13"/>
        <v>6384.0216146129424</v>
      </c>
      <c r="G189" s="31">
        <f t="shared" si="14"/>
        <v>2348917.0926795607</v>
      </c>
    </row>
    <row r="190" spans="2:7" ht="15.75">
      <c r="B190" s="27">
        <f t="shared" si="15"/>
        <v>180</v>
      </c>
      <c r="C190" s="28">
        <f t="shared" si="16"/>
        <v>2348917.0926795607</v>
      </c>
      <c r="D190" s="53">
        <f t="shared" si="12"/>
        <v>23067.404507530006</v>
      </c>
      <c r="E190" s="30">
        <f t="shared" si="17"/>
        <v>16638.162739813553</v>
      </c>
      <c r="F190" s="30">
        <f t="shared" si="13"/>
        <v>6429.2417677164522</v>
      </c>
      <c r="G190" s="31">
        <f t="shared" si="14"/>
        <v>2342487.8509118441</v>
      </c>
    </row>
    <row r="191" spans="2:7" ht="15.75">
      <c r="B191" s="27">
        <f t="shared" si="15"/>
        <v>181</v>
      </c>
      <c r="C191" s="28">
        <f t="shared" si="16"/>
        <v>2342487.8509118441</v>
      </c>
      <c r="D191" s="53">
        <f t="shared" si="12"/>
        <v>23067.404507530006</v>
      </c>
      <c r="E191" s="30">
        <f t="shared" si="17"/>
        <v>16592.622277292226</v>
      </c>
      <c r="F191" s="30">
        <f t="shared" si="13"/>
        <v>6474.782230237779</v>
      </c>
      <c r="G191" s="31">
        <f t="shared" si="14"/>
        <v>2336013.0686816061</v>
      </c>
    </row>
    <row r="192" spans="2:7" ht="15.75">
      <c r="B192" s="27">
        <f t="shared" si="15"/>
        <v>182</v>
      </c>
      <c r="C192" s="28">
        <f t="shared" si="16"/>
        <v>2336013.0686816061</v>
      </c>
      <c r="D192" s="53">
        <f t="shared" si="12"/>
        <v>23067.404507530006</v>
      </c>
      <c r="E192" s="30">
        <f t="shared" si="17"/>
        <v>16546.759236494709</v>
      </c>
      <c r="F192" s="30">
        <f t="shared" si="13"/>
        <v>6520.6452710352969</v>
      </c>
      <c r="G192" s="31">
        <f t="shared" si="14"/>
        <v>2329492.4234105707</v>
      </c>
    </row>
    <row r="193" spans="2:7" ht="15.75">
      <c r="B193" s="27">
        <f t="shared" si="15"/>
        <v>183</v>
      </c>
      <c r="C193" s="28">
        <f t="shared" si="16"/>
        <v>2329492.4234105707</v>
      </c>
      <c r="D193" s="53">
        <f t="shared" si="12"/>
        <v>23067.404507530006</v>
      </c>
      <c r="E193" s="30">
        <f t="shared" si="17"/>
        <v>16500.571332491541</v>
      </c>
      <c r="F193" s="30">
        <f t="shared" si="13"/>
        <v>6566.8331750384641</v>
      </c>
      <c r="G193" s="31">
        <f t="shared" si="14"/>
        <v>2322925.5902355323</v>
      </c>
    </row>
    <row r="194" spans="2:7" ht="15.75">
      <c r="B194" s="27">
        <f t="shared" si="15"/>
        <v>184</v>
      </c>
      <c r="C194" s="28">
        <f t="shared" si="16"/>
        <v>2322925.5902355323</v>
      </c>
      <c r="D194" s="53">
        <f t="shared" si="12"/>
        <v>23067.404507530006</v>
      </c>
      <c r="E194" s="30">
        <f t="shared" si="17"/>
        <v>16454.056264168354</v>
      </c>
      <c r="F194" s="30">
        <f t="shared" si="13"/>
        <v>6613.3482433616518</v>
      </c>
      <c r="G194" s="31">
        <f t="shared" si="14"/>
        <v>2316312.2419921705</v>
      </c>
    </row>
    <row r="195" spans="2:7" ht="15.75">
      <c r="B195" s="27">
        <f t="shared" si="15"/>
        <v>185</v>
      </c>
      <c r="C195" s="28">
        <f t="shared" si="16"/>
        <v>2316312.2419921705</v>
      </c>
      <c r="D195" s="53">
        <f t="shared" si="12"/>
        <v>23067.404507530006</v>
      </c>
      <c r="E195" s="30">
        <f t="shared" si="17"/>
        <v>16407.211714111207</v>
      </c>
      <c r="F195" s="30">
        <f t="shared" si="13"/>
        <v>6660.1927934187988</v>
      </c>
      <c r="G195" s="31">
        <f t="shared" si="14"/>
        <v>2309652.0491987518</v>
      </c>
    </row>
    <row r="196" spans="2:7" ht="15.75">
      <c r="B196" s="27">
        <f t="shared" si="15"/>
        <v>186</v>
      </c>
      <c r="C196" s="28">
        <f t="shared" si="16"/>
        <v>2309652.0491987518</v>
      </c>
      <c r="D196" s="53">
        <f t="shared" si="12"/>
        <v>23067.404507530006</v>
      </c>
      <c r="E196" s="30">
        <f t="shared" si="17"/>
        <v>16360.035348491159</v>
      </c>
      <c r="F196" s="30">
        <f t="shared" si="13"/>
        <v>6707.3691590388462</v>
      </c>
      <c r="G196" s="31">
        <f t="shared" si="14"/>
        <v>2302944.6800397132</v>
      </c>
    </row>
    <row r="197" spans="2:7" ht="15.75">
      <c r="B197" s="27">
        <f t="shared" si="15"/>
        <v>187</v>
      </c>
      <c r="C197" s="28">
        <f t="shared" si="16"/>
        <v>2302944.6800397132</v>
      </c>
      <c r="D197" s="53">
        <f t="shared" si="12"/>
        <v>23067.404507530006</v>
      </c>
      <c r="E197" s="30">
        <f t="shared" si="17"/>
        <v>16312.524816947967</v>
      </c>
      <c r="F197" s="30">
        <f t="shared" si="13"/>
        <v>6754.8796905820382</v>
      </c>
      <c r="G197" s="31">
        <f t="shared" si="14"/>
        <v>2296189.8003491312</v>
      </c>
    </row>
    <row r="198" spans="2:7" ht="15.75">
      <c r="B198" s="27">
        <f t="shared" si="15"/>
        <v>188</v>
      </c>
      <c r="C198" s="28">
        <f t="shared" si="16"/>
        <v>2296189.8003491312</v>
      </c>
      <c r="D198" s="53">
        <f t="shared" si="12"/>
        <v>23067.404507530006</v>
      </c>
      <c r="E198" s="30">
        <f t="shared" si="17"/>
        <v>16264.677752473013</v>
      </c>
      <c r="F198" s="30">
        <f t="shared" si="13"/>
        <v>6802.7267550569923</v>
      </c>
      <c r="G198" s="31">
        <f t="shared" si="14"/>
        <v>2289387.0735940742</v>
      </c>
    </row>
    <row r="199" spans="2:7" ht="15.75">
      <c r="B199" s="27">
        <f t="shared" si="15"/>
        <v>189</v>
      </c>
      <c r="C199" s="28">
        <f t="shared" si="16"/>
        <v>2289387.0735940742</v>
      </c>
      <c r="D199" s="53">
        <f t="shared" si="12"/>
        <v>23067.404507530006</v>
      </c>
      <c r="E199" s="30">
        <f t="shared" si="17"/>
        <v>16216.491771291358</v>
      </c>
      <c r="F199" s="30">
        <f t="shared" si="13"/>
        <v>6850.912736238648</v>
      </c>
      <c r="G199" s="31">
        <f t="shared" si="14"/>
        <v>2282536.1608578358</v>
      </c>
    </row>
    <row r="200" spans="2:7" ht="15.75">
      <c r="B200" s="27">
        <f t="shared" si="15"/>
        <v>190</v>
      </c>
      <c r="C200" s="28">
        <f t="shared" si="16"/>
        <v>2282536.1608578358</v>
      </c>
      <c r="D200" s="53">
        <f t="shared" si="12"/>
        <v>23067.404507530006</v>
      </c>
      <c r="E200" s="30">
        <f t="shared" si="17"/>
        <v>16167.964472743002</v>
      </c>
      <c r="F200" s="30">
        <f t="shared" si="13"/>
        <v>6899.4400347870032</v>
      </c>
      <c r="G200" s="31">
        <f t="shared" si="14"/>
        <v>2275636.7208230486</v>
      </c>
    </row>
    <row r="201" spans="2:7" ht="15.75">
      <c r="B201" s="27">
        <f t="shared" si="15"/>
        <v>191</v>
      </c>
      <c r="C201" s="28">
        <f t="shared" si="16"/>
        <v>2275636.7208230486</v>
      </c>
      <c r="D201" s="53">
        <f t="shared" si="12"/>
        <v>23067.404507530006</v>
      </c>
      <c r="E201" s="30">
        <f t="shared" si="17"/>
        <v>16119.093439163262</v>
      </c>
      <c r="F201" s="30">
        <f t="shared" si="13"/>
        <v>6948.3110683667437</v>
      </c>
      <c r="G201" s="31">
        <f t="shared" si="14"/>
        <v>2268688.4097546819</v>
      </c>
    </row>
    <row r="202" spans="2:7" ht="15.75">
      <c r="B202" s="27">
        <f t="shared" si="15"/>
        <v>192</v>
      </c>
      <c r="C202" s="28">
        <f t="shared" si="16"/>
        <v>2268688.4097546819</v>
      </c>
      <c r="D202" s="53">
        <f t="shared" si="12"/>
        <v>23067.404507530006</v>
      </c>
      <c r="E202" s="30">
        <f t="shared" si="17"/>
        <v>16069.876235762329</v>
      </c>
      <c r="F202" s="30">
        <f t="shared" si="13"/>
        <v>6997.5282717676764</v>
      </c>
      <c r="G202" s="31">
        <f t="shared" si="14"/>
        <v>2261690.8814829141</v>
      </c>
    </row>
    <row r="203" spans="2:7" ht="15.75">
      <c r="B203" s="27">
        <f t="shared" si="15"/>
        <v>193</v>
      </c>
      <c r="C203" s="28">
        <f t="shared" si="16"/>
        <v>2261690.8814829141</v>
      </c>
      <c r="D203" s="53">
        <f t="shared" ref="D203:D266" si="18">IFERROR(IF(C203="","",PMT($E$3/1200,$G$3,-$C$3)), "")</f>
        <v>23067.404507530006</v>
      </c>
      <c r="E203" s="30">
        <f t="shared" si="17"/>
        <v>16020.310410503975</v>
      </c>
      <c r="F203" s="30">
        <f t="shared" ref="F203:F266" si="19">IFERROR(IF(C203="","",D203-E203), "")</f>
        <v>7047.0940970260308</v>
      </c>
      <c r="G203" s="31">
        <f t="shared" ref="G203:G266" si="20">IFERROR(IF(C203="","",C203-F203), "")</f>
        <v>2254643.7873858879</v>
      </c>
    </row>
    <row r="204" spans="2:7" ht="15.75">
      <c r="B204" s="27">
        <f t="shared" si="15"/>
        <v>194</v>
      </c>
      <c r="C204" s="28">
        <f t="shared" si="16"/>
        <v>2254643.7873858879</v>
      </c>
      <c r="D204" s="53">
        <f t="shared" si="18"/>
        <v>23067.404507530006</v>
      </c>
      <c r="E204" s="30">
        <f t="shared" si="17"/>
        <v>15970.393493983373</v>
      </c>
      <c r="F204" s="30">
        <f t="shared" si="19"/>
        <v>7097.011013546633</v>
      </c>
      <c r="G204" s="31">
        <f t="shared" si="20"/>
        <v>2247546.7763723414</v>
      </c>
    </row>
    <row r="205" spans="2:7" ht="15.75">
      <c r="B205" s="27">
        <f t="shared" ref="B205:B268" si="21">IFERROR(IF(C205="","",B204+1), "")</f>
        <v>195</v>
      </c>
      <c r="C205" s="28">
        <f t="shared" ref="C205:C268" si="22">IFERROR(IF(G204&lt;1,"",G204), "")</f>
        <v>2247546.7763723414</v>
      </c>
      <c r="D205" s="53">
        <f t="shared" si="18"/>
        <v>23067.404507530006</v>
      </c>
      <c r="E205" s="30">
        <f t="shared" ref="E205:E268" si="23">IF(C205="","",(C205*$E$3)/1200)</f>
        <v>15920.122999304085</v>
      </c>
      <c r="F205" s="30">
        <f t="shared" si="19"/>
        <v>7147.2815082259203</v>
      </c>
      <c r="G205" s="31">
        <f t="shared" si="20"/>
        <v>2240399.4948641155</v>
      </c>
    </row>
    <row r="206" spans="2:7" ht="15.75">
      <c r="B206" s="27">
        <f t="shared" si="21"/>
        <v>196</v>
      </c>
      <c r="C206" s="28">
        <f t="shared" si="22"/>
        <v>2240399.4948641155</v>
      </c>
      <c r="D206" s="53">
        <f t="shared" si="18"/>
        <v>23067.404507530006</v>
      </c>
      <c r="E206" s="30">
        <f t="shared" si="23"/>
        <v>15869.496421954151</v>
      </c>
      <c r="F206" s="30">
        <f t="shared" si="19"/>
        <v>7197.9080855758548</v>
      </c>
      <c r="G206" s="31">
        <f t="shared" si="20"/>
        <v>2233201.5867785397</v>
      </c>
    </row>
    <row r="207" spans="2:7" ht="15.75">
      <c r="B207" s="27">
        <f t="shared" si="21"/>
        <v>197</v>
      </c>
      <c r="C207" s="28">
        <f t="shared" si="22"/>
        <v>2233201.5867785397</v>
      </c>
      <c r="D207" s="53">
        <f t="shared" si="18"/>
        <v>23067.404507530006</v>
      </c>
      <c r="E207" s="30">
        <f t="shared" si="23"/>
        <v>15818.511239681322</v>
      </c>
      <c r="F207" s="30">
        <f t="shared" si="19"/>
        <v>7248.8932678486835</v>
      </c>
      <c r="G207" s="31">
        <f t="shared" si="20"/>
        <v>2225952.6935106912</v>
      </c>
    </row>
    <row r="208" spans="2:7" ht="15.75">
      <c r="B208" s="27">
        <f t="shared" si="21"/>
        <v>198</v>
      </c>
      <c r="C208" s="28">
        <f t="shared" si="22"/>
        <v>2225952.6935106912</v>
      </c>
      <c r="D208" s="53">
        <f t="shared" si="18"/>
        <v>23067.404507530006</v>
      </c>
      <c r="E208" s="30">
        <f t="shared" si="23"/>
        <v>15767.164912367394</v>
      </c>
      <c r="F208" s="30">
        <f t="shared" si="19"/>
        <v>7300.2395951626113</v>
      </c>
      <c r="G208" s="31">
        <f t="shared" si="20"/>
        <v>2218652.4539155285</v>
      </c>
    </row>
    <row r="209" spans="2:7" ht="15.75">
      <c r="B209" s="27">
        <f t="shared" si="21"/>
        <v>199</v>
      </c>
      <c r="C209" s="28">
        <f t="shared" si="22"/>
        <v>2218652.4539155285</v>
      </c>
      <c r="D209" s="53">
        <f t="shared" si="18"/>
        <v>23067.404507530006</v>
      </c>
      <c r="E209" s="30">
        <f t="shared" si="23"/>
        <v>15715.45488190166</v>
      </c>
      <c r="F209" s="30">
        <f t="shared" si="19"/>
        <v>7351.9496256283455</v>
      </c>
      <c r="G209" s="31">
        <f t="shared" si="20"/>
        <v>2211300.5042899</v>
      </c>
    </row>
    <row r="210" spans="2:7" ht="15.75">
      <c r="B210" s="27">
        <f t="shared" si="21"/>
        <v>200</v>
      </c>
      <c r="C210" s="28">
        <f t="shared" si="22"/>
        <v>2211300.5042899</v>
      </c>
      <c r="D210" s="53">
        <f t="shared" si="18"/>
        <v>23067.404507530006</v>
      </c>
      <c r="E210" s="30">
        <f t="shared" si="23"/>
        <v>15663.37857205346</v>
      </c>
      <c r="F210" s="30">
        <f t="shared" si="19"/>
        <v>7404.0259354765458</v>
      </c>
      <c r="G210" s="31">
        <f t="shared" si="20"/>
        <v>2203896.4783544233</v>
      </c>
    </row>
    <row r="211" spans="2:7" ht="15.75">
      <c r="B211" s="27">
        <f t="shared" si="21"/>
        <v>201</v>
      </c>
      <c r="C211" s="28">
        <f t="shared" si="22"/>
        <v>2203896.4783544233</v>
      </c>
      <c r="D211" s="53">
        <f t="shared" si="18"/>
        <v>23067.404507530006</v>
      </c>
      <c r="E211" s="30">
        <f t="shared" si="23"/>
        <v>15610.933388343832</v>
      </c>
      <c r="F211" s="30">
        <f t="shared" si="19"/>
        <v>7456.4711191861734</v>
      </c>
      <c r="G211" s="31">
        <f t="shared" si="20"/>
        <v>2196440.0072352369</v>
      </c>
    </row>
    <row r="212" spans="2:7" ht="15.75">
      <c r="B212" s="27">
        <f t="shared" si="21"/>
        <v>202</v>
      </c>
      <c r="C212" s="28">
        <f t="shared" si="22"/>
        <v>2196440.0072352369</v>
      </c>
      <c r="D212" s="53">
        <f t="shared" si="18"/>
        <v>23067.404507530006</v>
      </c>
      <c r="E212" s="30">
        <f t="shared" si="23"/>
        <v>15558.116717916262</v>
      </c>
      <c r="F212" s="30">
        <f t="shared" si="19"/>
        <v>7509.2877896137434</v>
      </c>
      <c r="G212" s="31">
        <f t="shared" si="20"/>
        <v>2188930.719445623</v>
      </c>
    </row>
    <row r="213" spans="2:7" ht="15.75">
      <c r="B213" s="27">
        <f t="shared" si="21"/>
        <v>203</v>
      </c>
      <c r="C213" s="28">
        <f t="shared" si="22"/>
        <v>2188930.719445623</v>
      </c>
      <c r="D213" s="53">
        <f t="shared" si="18"/>
        <v>23067.404507530006</v>
      </c>
      <c r="E213" s="30">
        <f t="shared" si="23"/>
        <v>15504.925929406496</v>
      </c>
      <c r="F213" s="30">
        <f t="shared" si="19"/>
        <v>7562.4785781235096</v>
      </c>
      <c r="G213" s="31">
        <f t="shared" si="20"/>
        <v>2181368.2408674993</v>
      </c>
    </row>
    <row r="214" spans="2:7" ht="15.75">
      <c r="B214" s="27">
        <f t="shared" si="21"/>
        <v>204</v>
      </c>
      <c r="C214" s="28">
        <f t="shared" si="22"/>
        <v>2181368.2408674993</v>
      </c>
      <c r="D214" s="53">
        <f t="shared" si="18"/>
        <v>23067.404507530006</v>
      </c>
      <c r="E214" s="30">
        <f t="shared" si="23"/>
        <v>15451.358372811452</v>
      </c>
      <c r="F214" s="30">
        <f t="shared" si="19"/>
        <v>7616.0461347185537</v>
      </c>
      <c r="G214" s="31">
        <f t="shared" si="20"/>
        <v>2173752.1947327806</v>
      </c>
    </row>
    <row r="215" spans="2:7" ht="15.75">
      <c r="B215" s="27">
        <f t="shared" si="21"/>
        <v>205</v>
      </c>
      <c r="C215" s="28">
        <f t="shared" si="22"/>
        <v>2173752.1947327806</v>
      </c>
      <c r="D215" s="53">
        <f t="shared" si="18"/>
        <v>23067.404507530006</v>
      </c>
      <c r="E215" s="30">
        <f t="shared" si="23"/>
        <v>15397.411379357194</v>
      </c>
      <c r="F215" s="30">
        <f t="shared" si="19"/>
        <v>7669.9931281728113</v>
      </c>
      <c r="G215" s="31">
        <f t="shared" si="20"/>
        <v>2166082.201604608</v>
      </c>
    </row>
    <row r="216" spans="2:7" ht="15.75">
      <c r="B216" s="27">
        <f t="shared" si="21"/>
        <v>206</v>
      </c>
      <c r="C216" s="28">
        <f t="shared" si="22"/>
        <v>2166082.201604608</v>
      </c>
      <c r="D216" s="53">
        <f t="shared" si="18"/>
        <v>23067.404507530006</v>
      </c>
      <c r="E216" s="30">
        <f t="shared" si="23"/>
        <v>15343.082261365971</v>
      </c>
      <c r="F216" s="30">
        <f t="shared" si="19"/>
        <v>7724.3222461640344</v>
      </c>
      <c r="G216" s="31">
        <f t="shared" si="20"/>
        <v>2158357.8793584439</v>
      </c>
    </row>
    <row r="217" spans="2:7" ht="15.75">
      <c r="B217" s="27">
        <f t="shared" si="21"/>
        <v>207</v>
      </c>
      <c r="C217" s="28">
        <f t="shared" si="22"/>
        <v>2158357.8793584439</v>
      </c>
      <c r="D217" s="53">
        <f t="shared" si="18"/>
        <v>23067.404507530006</v>
      </c>
      <c r="E217" s="30">
        <f t="shared" si="23"/>
        <v>15288.368312122309</v>
      </c>
      <c r="F217" s="30">
        <f t="shared" si="19"/>
        <v>7779.0361954076961</v>
      </c>
      <c r="G217" s="31">
        <f t="shared" si="20"/>
        <v>2150578.8431630363</v>
      </c>
    </row>
    <row r="218" spans="2:7" ht="15.75">
      <c r="B218" s="27">
        <f t="shared" si="21"/>
        <v>208</v>
      </c>
      <c r="C218" s="28">
        <f t="shared" si="22"/>
        <v>2150578.8431630363</v>
      </c>
      <c r="D218" s="53">
        <f t="shared" si="18"/>
        <v>23067.404507530006</v>
      </c>
      <c r="E218" s="30">
        <f t="shared" si="23"/>
        <v>15233.266805738174</v>
      </c>
      <c r="F218" s="30">
        <f t="shared" si="19"/>
        <v>7834.1377017918312</v>
      </c>
      <c r="G218" s="31">
        <f t="shared" si="20"/>
        <v>2142744.7054612446</v>
      </c>
    </row>
    <row r="219" spans="2:7" ht="15.75">
      <c r="B219" s="27">
        <f t="shared" si="21"/>
        <v>209</v>
      </c>
      <c r="C219" s="28">
        <f t="shared" si="22"/>
        <v>2142744.7054612446</v>
      </c>
      <c r="D219" s="53">
        <f t="shared" si="18"/>
        <v>23067.404507530006</v>
      </c>
      <c r="E219" s="30">
        <f t="shared" si="23"/>
        <v>15177.774997017148</v>
      </c>
      <c r="F219" s="30">
        <f t="shared" si="19"/>
        <v>7889.6295105128575</v>
      </c>
      <c r="G219" s="31">
        <f t="shared" si="20"/>
        <v>2134855.0759507315</v>
      </c>
    </row>
    <row r="220" spans="2:7" ht="15.75">
      <c r="B220" s="27">
        <f t="shared" si="21"/>
        <v>210</v>
      </c>
      <c r="C220" s="28">
        <f t="shared" si="22"/>
        <v>2134855.0759507315</v>
      </c>
      <c r="D220" s="53">
        <f t="shared" si="18"/>
        <v>23067.404507530006</v>
      </c>
      <c r="E220" s="30">
        <f t="shared" si="23"/>
        <v>15121.890121317683</v>
      </c>
      <c r="F220" s="30">
        <f t="shared" si="19"/>
        <v>7945.5143862123223</v>
      </c>
      <c r="G220" s="31">
        <f t="shared" si="20"/>
        <v>2126909.5615645191</v>
      </c>
    </row>
    <row r="221" spans="2:7" ht="15.75">
      <c r="B221" s="27">
        <f t="shared" si="21"/>
        <v>211</v>
      </c>
      <c r="C221" s="28">
        <f t="shared" si="22"/>
        <v>2126909.5615645191</v>
      </c>
      <c r="D221" s="53">
        <f t="shared" si="18"/>
        <v>23067.404507530006</v>
      </c>
      <c r="E221" s="30">
        <f t="shared" si="23"/>
        <v>15065.609394415344</v>
      </c>
      <c r="F221" s="30">
        <f t="shared" si="19"/>
        <v>8001.7951131146619</v>
      </c>
      <c r="G221" s="31">
        <f t="shared" si="20"/>
        <v>2118907.7664514044</v>
      </c>
    </row>
    <row r="222" spans="2:7" ht="15.75">
      <c r="B222" s="27">
        <f t="shared" si="21"/>
        <v>212</v>
      </c>
      <c r="C222" s="28">
        <f t="shared" si="22"/>
        <v>2118907.7664514044</v>
      </c>
      <c r="D222" s="53">
        <f t="shared" si="18"/>
        <v>23067.404507530006</v>
      </c>
      <c r="E222" s="30">
        <f t="shared" si="23"/>
        <v>15008.930012364115</v>
      </c>
      <c r="F222" s="30">
        <f t="shared" si="19"/>
        <v>8058.4744951658904</v>
      </c>
      <c r="G222" s="31">
        <f t="shared" si="20"/>
        <v>2110849.2919562384</v>
      </c>
    </row>
    <row r="223" spans="2:7" ht="15.75">
      <c r="B223" s="27">
        <f t="shared" si="21"/>
        <v>213</v>
      </c>
      <c r="C223" s="28">
        <f t="shared" si="22"/>
        <v>2110849.2919562384</v>
      </c>
      <c r="D223" s="53">
        <f t="shared" si="18"/>
        <v>23067.404507530006</v>
      </c>
      <c r="E223" s="30">
        <f t="shared" si="23"/>
        <v>14951.84915135669</v>
      </c>
      <c r="F223" s="30">
        <f t="shared" si="19"/>
        <v>8115.5553561733159</v>
      </c>
      <c r="G223" s="31">
        <f t="shared" si="20"/>
        <v>2102733.7366000651</v>
      </c>
    </row>
    <row r="224" spans="2:7" ht="15.75">
      <c r="B224" s="27">
        <f t="shared" si="21"/>
        <v>214</v>
      </c>
      <c r="C224" s="28">
        <f t="shared" si="22"/>
        <v>2102733.7366000651</v>
      </c>
      <c r="D224" s="53">
        <f t="shared" si="18"/>
        <v>23067.404507530006</v>
      </c>
      <c r="E224" s="30">
        <f t="shared" si="23"/>
        <v>14894.363967583795</v>
      </c>
      <c r="F224" s="30">
        <f t="shared" si="19"/>
        <v>8173.0405399462106</v>
      </c>
      <c r="G224" s="31">
        <f t="shared" si="20"/>
        <v>2094560.696060119</v>
      </c>
    </row>
    <row r="225" spans="2:7" ht="15.75">
      <c r="B225" s="27">
        <f t="shared" si="21"/>
        <v>215</v>
      </c>
      <c r="C225" s="28">
        <f t="shared" si="22"/>
        <v>2094560.696060119</v>
      </c>
      <c r="D225" s="53">
        <f t="shared" si="18"/>
        <v>23067.404507530006</v>
      </c>
      <c r="E225" s="30">
        <f t="shared" si="23"/>
        <v>14836.471597092508</v>
      </c>
      <c r="F225" s="30">
        <f t="shared" si="19"/>
        <v>8230.9329104374974</v>
      </c>
      <c r="G225" s="31">
        <f t="shared" si="20"/>
        <v>2086329.7631496815</v>
      </c>
    </row>
    <row r="226" spans="2:7" ht="15.75">
      <c r="B226" s="27">
        <f t="shared" si="21"/>
        <v>216</v>
      </c>
      <c r="C226" s="28">
        <f t="shared" si="22"/>
        <v>2086329.7631496815</v>
      </c>
      <c r="D226" s="53">
        <f t="shared" si="18"/>
        <v>23067.404507530006</v>
      </c>
      <c r="E226" s="30">
        <f t="shared" si="23"/>
        <v>14778.169155643576</v>
      </c>
      <c r="F226" s="30">
        <f t="shared" si="19"/>
        <v>8289.2353518864293</v>
      </c>
      <c r="G226" s="31">
        <f t="shared" si="20"/>
        <v>2078040.5277977951</v>
      </c>
    </row>
    <row r="227" spans="2:7" ht="15.75">
      <c r="B227" s="27">
        <f t="shared" si="21"/>
        <v>217</v>
      </c>
      <c r="C227" s="28">
        <f t="shared" si="22"/>
        <v>2078040.5277977951</v>
      </c>
      <c r="D227" s="53">
        <f t="shared" si="18"/>
        <v>23067.404507530006</v>
      </c>
      <c r="E227" s="30">
        <f t="shared" si="23"/>
        <v>14719.453738567714</v>
      </c>
      <c r="F227" s="30">
        <f t="shared" si="19"/>
        <v>8347.9507689622915</v>
      </c>
      <c r="G227" s="31">
        <f t="shared" si="20"/>
        <v>2069692.5770288329</v>
      </c>
    </row>
    <row r="228" spans="2:7" ht="15.75">
      <c r="B228" s="27">
        <f t="shared" si="21"/>
        <v>218</v>
      </c>
      <c r="C228" s="28">
        <f t="shared" si="22"/>
        <v>2069692.5770288329</v>
      </c>
      <c r="D228" s="53">
        <f t="shared" si="18"/>
        <v>23067.404507530006</v>
      </c>
      <c r="E228" s="30">
        <f t="shared" si="23"/>
        <v>14660.3224206209</v>
      </c>
      <c r="F228" s="30">
        <f t="shared" si="19"/>
        <v>8407.0820869091058</v>
      </c>
      <c r="G228" s="31">
        <f t="shared" si="20"/>
        <v>2061285.4949419238</v>
      </c>
    </row>
    <row r="229" spans="2:7" ht="15.75">
      <c r="B229" s="27">
        <f t="shared" si="21"/>
        <v>219</v>
      </c>
      <c r="C229" s="28">
        <f t="shared" si="22"/>
        <v>2061285.4949419238</v>
      </c>
      <c r="D229" s="53">
        <f t="shared" si="18"/>
        <v>23067.404507530006</v>
      </c>
      <c r="E229" s="30">
        <f t="shared" si="23"/>
        <v>14600.772255838625</v>
      </c>
      <c r="F229" s="30">
        <f t="shared" si="19"/>
        <v>8466.6322516913806</v>
      </c>
      <c r="G229" s="31">
        <f t="shared" si="20"/>
        <v>2052818.8626902325</v>
      </c>
    </row>
    <row r="230" spans="2:7" ht="15.75">
      <c r="B230" s="27">
        <f t="shared" si="21"/>
        <v>220</v>
      </c>
      <c r="C230" s="28">
        <f t="shared" si="22"/>
        <v>2052818.8626902325</v>
      </c>
      <c r="D230" s="53">
        <f t="shared" si="18"/>
        <v>23067.404507530006</v>
      </c>
      <c r="E230" s="30">
        <f t="shared" si="23"/>
        <v>14540.800277389146</v>
      </c>
      <c r="F230" s="30">
        <f t="shared" si="19"/>
        <v>8526.6042301408597</v>
      </c>
      <c r="G230" s="31">
        <f t="shared" si="20"/>
        <v>2044292.2584600917</v>
      </c>
    </row>
    <row r="231" spans="2:7" ht="15.75">
      <c r="B231" s="27">
        <f t="shared" si="21"/>
        <v>221</v>
      </c>
      <c r="C231" s="28">
        <f t="shared" si="22"/>
        <v>2044292.2584600917</v>
      </c>
      <c r="D231" s="53">
        <f t="shared" si="18"/>
        <v>23067.404507530006</v>
      </c>
      <c r="E231" s="30">
        <f t="shared" si="23"/>
        <v>14480.40349742565</v>
      </c>
      <c r="F231" s="30">
        <f t="shared" si="19"/>
        <v>8587.0010101043554</v>
      </c>
      <c r="G231" s="31">
        <f t="shared" si="20"/>
        <v>2035705.2574499873</v>
      </c>
    </row>
    <row r="232" spans="2:7" ht="15.75">
      <c r="B232" s="27">
        <f t="shared" si="21"/>
        <v>222</v>
      </c>
      <c r="C232" s="28">
        <f t="shared" si="22"/>
        <v>2035705.2574499873</v>
      </c>
      <c r="D232" s="53">
        <f t="shared" si="18"/>
        <v>23067.404507530006</v>
      </c>
      <c r="E232" s="30">
        <f t="shared" si="23"/>
        <v>14419.57890693741</v>
      </c>
      <c r="F232" s="30">
        <f t="shared" si="19"/>
        <v>8647.8256005925959</v>
      </c>
      <c r="G232" s="31">
        <f t="shared" si="20"/>
        <v>2027057.4318493947</v>
      </c>
    </row>
    <row r="233" spans="2:7" ht="15.75">
      <c r="B233" s="27">
        <f t="shared" si="21"/>
        <v>223</v>
      </c>
      <c r="C233" s="28">
        <f t="shared" si="22"/>
        <v>2027057.4318493947</v>
      </c>
      <c r="D233" s="53">
        <f t="shared" si="18"/>
        <v>23067.404507530006</v>
      </c>
      <c r="E233" s="30">
        <f t="shared" si="23"/>
        <v>14358.323475599878</v>
      </c>
      <c r="F233" s="30">
        <f t="shared" si="19"/>
        <v>8709.0810319301272</v>
      </c>
      <c r="G233" s="31">
        <f t="shared" si="20"/>
        <v>2018348.3508174645</v>
      </c>
    </row>
    <row r="234" spans="2:7" ht="15.75">
      <c r="B234" s="27">
        <f t="shared" si="21"/>
        <v>224</v>
      </c>
      <c r="C234" s="28">
        <f t="shared" si="22"/>
        <v>2018348.3508174645</v>
      </c>
      <c r="D234" s="53">
        <f t="shared" si="18"/>
        <v>23067.404507530006</v>
      </c>
      <c r="E234" s="30">
        <f t="shared" si="23"/>
        <v>14296.634151623708</v>
      </c>
      <c r="F234" s="30">
        <f t="shared" si="19"/>
        <v>8770.7703559062975</v>
      </c>
      <c r="G234" s="31">
        <f t="shared" si="20"/>
        <v>2009577.5804615582</v>
      </c>
    </row>
    <row r="235" spans="2:7" ht="15.75">
      <c r="B235" s="27">
        <f t="shared" si="21"/>
        <v>225</v>
      </c>
      <c r="C235" s="28">
        <f t="shared" si="22"/>
        <v>2009577.5804615582</v>
      </c>
      <c r="D235" s="53">
        <f t="shared" si="18"/>
        <v>23067.404507530006</v>
      </c>
      <c r="E235" s="30">
        <f t="shared" si="23"/>
        <v>14234.507861602704</v>
      </c>
      <c r="F235" s="30">
        <f t="shared" si="19"/>
        <v>8832.8966459273015</v>
      </c>
      <c r="G235" s="31">
        <f t="shared" si="20"/>
        <v>2000744.6838156309</v>
      </c>
    </row>
    <row r="236" spans="2:7" ht="15.75">
      <c r="B236" s="27">
        <f t="shared" si="21"/>
        <v>226</v>
      </c>
      <c r="C236" s="28">
        <f t="shared" si="22"/>
        <v>2000744.6838156309</v>
      </c>
      <c r="D236" s="53">
        <f t="shared" si="18"/>
        <v>23067.404507530006</v>
      </c>
      <c r="E236" s="30">
        <f t="shared" si="23"/>
        <v>14171.941510360719</v>
      </c>
      <c r="F236" s="30">
        <f t="shared" si="19"/>
        <v>8895.4629971692866</v>
      </c>
      <c r="G236" s="31">
        <f t="shared" si="20"/>
        <v>1991849.2208184616</v>
      </c>
    </row>
    <row r="237" spans="2:7" ht="15.75">
      <c r="B237" s="27">
        <f t="shared" si="21"/>
        <v>227</v>
      </c>
      <c r="C237" s="28">
        <f t="shared" si="22"/>
        <v>1991849.2208184616</v>
      </c>
      <c r="D237" s="53">
        <f t="shared" si="18"/>
        <v>23067.404507530006</v>
      </c>
      <c r="E237" s="30">
        <f t="shared" si="23"/>
        <v>14108.931980797437</v>
      </c>
      <c r="F237" s="30">
        <f t="shared" si="19"/>
        <v>8958.4725267325684</v>
      </c>
      <c r="G237" s="31">
        <f t="shared" si="20"/>
        <v>1982890.748291729</v>
      </c>
    </row>
    <row r="238" spans="2:7" ht="15.75">
      <c r="B238" s="27">
        <f t="shared" si="21"/>
        <v>228</v>
      </c>
      <c r="C238" s="28">
        <f t="shared" si="22"/>
        <v>1982890.748291729</v>
      </c>
      <c r="D238" s="53">
        <f t="shared" si="18"/>
        <v>23067.404507530006</v>
      </c>
      <c r="E238" s="30">
        <f t="shared" si="23"/>
        <v>14045.476133733082</v>
      </c>
      <c r="F238" s="30">
        <f t="shared" si="19"/>
        <v>9021.9283737969236</v>
      </c>
      <c r="G238" s="31">
        <f t="shared" si="20"/>
        <v>1973868.8199179322</v>
      </c>
    </row>
    <row r="239" spans="2:7" ht="15.75">
      <c r="B239" s="27">
        <f t="shared" si="21"/>
        <v>229</v>
      </c>
      <c r="C239" s="28">
        <f t="shared" si="22"/>
        <v>1973868.8199179322</v>
      </c>
      <c r="D239" s="53">
        <f t="shared" si="18"/>
        <v>23067.404507530006</v>
      </c>
      <c r="E239" s="30">
        <f t="shared" si="23"/>
        <v>13981.570807752019</v>
      </c>
      <c r="F239" s="30">
        <f t="shared" si="19"/>
        <v>9085.8336997779861</v>
      </c>
      <c r="G239" s="31">
        <f t="shared" si="20"/>
        <v>1964782.9862181542</v>
      </c>
    </row>
    <row r="240" spans="2:7" ht="15.75">
      <c r="B240" s="27">
        <f t="shared" si="21"/>
        <v>230</v>
      </c>
      <c r="C240" s="28">
        <f t="shared" si="22"/>
        <v>1964782.9862181542</v>
      </c>
      <c r="D240" s="53">
        <f t="shared" si="18"/>
        <v>23067.404507530006</v>
      </c>
      <c r="E240" s="30">
        <f t="shared" si="23"/>
        <v>13917.212819045259</v>
      </c>
      <c r="F240" s="30">
        <f t="shared" si="19"/>
        <v>9150.1916884847469</v>
      </c>
      <c r="G240" s="31">
        <f t="shared" si="20"/>
        <v>1955632.7945296695</v>
      </c>
    </row>
    <row r="241" spans="2:7" ht="15.75">
      <c r="B241" s="27">
        <f t="shared" si="21"/>
        <v>231</v>
      </c>
      <c r="C241" s="28">
        <f t="shared" si="22"/>
        <v>1955632.7945296695</v>
      </c>
      <c r="D241" s="53">
        <f t="shared" si="18"/>
        <v>23067.404507530006</v>
      </c>
      <c r="E241" s="30">
        <f t="shared" si="23"/>
        <v>13852.398961251825</v>
      </c>
      <c r="F241" s="30">
        <f t="shared" si="19"/>
        <v>9215.0055462781802</v>
      </c>
      <c r="G241" s="31">
        <f t="shared" si="20"/>
        <v>1946417.7889833914</v>
      </c>
    </row>
    <row r="242" spans="2:7" ht="15.75">
      <c r="B242" s="27">
        <f t="shared" si="21"/>
        <v>232</v>
      </c>
      <c r="C242" s="28">
        <f t="shared" si="22"/>
        <v>1946417.7889833914</v>
      </c>
      <c r="D242" s="53">
        <f t="shared" si="18"/>
        <v>23067.404507530006</v>
      </c>
      <c r="E242" s="30">
        <f t="shared" si="23"/>
        <v>13787.126005299022</v>
      </c>
      <c r="F242" s="30">
        <f t="shared" si="19"/>
        <v>9280.2785022309836</v>
      </c>
      <c r="G242" s="31">
        <f t="shared" si="20"/>
        <v>1937137.5104811604</v>
      </c>
    </row>
    <row r="243" spans="2:7" ht="15.75">
      <c r="B243" s="27">
        <f t="shared" si="21"/>
        <v>233</v>
      </c>
      <c r="C243" s="28">
        <f t="shared" si="22"/>
        <v>1937137.5104811604</v>
      </c>
      <c r="D243" s="53">
        <f t="shared" si="18"/>
        <v>23067.404507530006</v>
      </c>
      <c r="E243" s="30">
        <f t="shared" si="23"/>
        <v>13721.390699241552</v>
      </c>
      <c r="F243" s="30">
        <f t="shared" si="19"/>
        <v>9346.0138082884532</v>
      </c>
      <c r="G243" s="31">
        <f t="shared" si="20"/>
        <v>1927791.496672872</v>
      </c>
    </row>
    <row r="244" spans="2:7" ht="15.75">
      <c r="B244" s="27">
        <f t="shared" si="21"/>
        <v>234</v>
      </c>
      <c r="C244" s="28">
        <f t="shared" si="22"/>
        <v>1927791.496672872</v>
      </c>
      <c r="D244" s="53">
        <f t="shared" si="18"/>
        <v>23067.404507530006</v>
      </c>
      <c r="E244" s="30">
        <f t="shared" si="23"/>
        <v>13655.18976809951</v>
      </c>
      <c r="F244" s="30">
        <f t="shared" si="19"/>
        <v>9412.2147394304957</v>
      </c>
      <c r="G244" s="31">
        <f t="shared" si="20"/>
        <v>1918379.2819334415</v>
      </c>
    </row>
    <row r="245" spans="2:7" ht="15.75">
      <c r="B245" s="27">
        <f t="shared" si="21"/>
        <v>235</v>
      </c>
      <c r="C245" s="28">
        <f t="shared" si="22"/>
        <v>1918379.2819334415</v>
      </c>
      <c r="D245" s="53">
        <f t="shared" si="18"/>
        <v>23067.404507530006</v>
      </c>
      <c r="E245" s="30">
        <f t="shared" si="23"/>
        <v>13588.519913695211</v>
      </c>
      <c r="F245" s="30">
        <f t="shared" si="19"/>
        <v>9478.8845938347949</v>
      </c>
      <c r="G245" s="31">
        <f t="shared" si="20"/>
        <v>1908900.3973396067</v>
      </c>
    </row>
    <row r="246" spans="2:7" ht="15.75">
      <c r="B246" s="27">
        <f t="shared" si="21"/>
        <v>236</v>
      </c>
      <c r="C246" s="28">
        <f t="shared" si="22"/>
        <v>1908900.3973396067</v>
      </c>
      <c r="D246" s="53">
        <f t="shared" si="18"/>
        <v>23067.404507530006</v>
      </c>
      <c r="E246" s="30">
        <f t="shared" si="23"/>
        <v>13521.37781448888</v>
      </c>
      <c r="F246" s="30">
        <f t="shared" si="19"/>
        <v>9546.0266930411253</v>
      </c>
      <c r="G246" s="31">
        <f t="shared" si="20"/>
        <v>1899354.3706465655</v>
      </c>
    </row>
    <row r="247" spans="2:7" ht="15.75">
      <c r="B247" s="27">
        <f t="shared" si="21"/>
        <v>237</v>
      </c>
      <c r="C247" s="28">
        <f t="shared" si="22"/>
        <v>1899354.3706465655</v>
      </c>
      <c r="D247" s="53">
        <f t="shared" si="18"/>
        <v>23067.404507530006</v>
      </c>
      <c r="E247" s="30">
        <f t="shared" si="23"/>
        <v>13453.760125413171</v>
      </c>
      <c r="F247" s="30">
        <f t="shared" si="19"/>
        <v>9613.6443821168341</v>
      </c>
      <c r="G247" s="31">
        <f t="shared" si="20"/>
        <v>1889740.7262644486</v>
      </c>
    </row>
    <row r="248" spans="2:7" ht="15.75">
      <c r="B248" s="27">
        <f t="shared" si="21"/>
        <v>238</v>
      </c>
      <c r="C248" s="28">
        <f t="shared" si="22"/>
        <v>1889740.7262644486</v>
      </c>
      <c r="D248" s="53">
        <f t="shared" si="18"/>
        <v>23067.404507530006</v>
      </c>
      <c r="E248" s="30">
        <f t="shared" si="23"/>
        <v>13385.66347770651</v>
      </c>
      <c r="F248" s="30">
        <f t="shared" si="19"/>
        <v>9681.7410298234954</v>
      </c>
      <c r="G248" s="31">
        <f t="shared" si="20"/>
        <v>1880058.9852346252</v>
      </c>
    </row>
    <row r="249" spans="2:7" ht="15.75">
      <c r="B249" s="27">
        <f t="shared" si="21"/>
        <v>239</v>
      </c>
      <c r="C249" s="28">
        <f t="shared" si="22"/>
        <v>1880058.9852346252</v>
      </c>
      <c r="D249" s="53">
        <f t="shared" si="18"/>
        <v>23067.404507530006</v>
      </c>
      <c r="E249" s="30">
        <f t="shared" si="23"/>
        <v>13317.084478745262</v>
      </c>
      <c r="F249" s="30">
        <f t="shared" si="19"/>
        <v>9750.320028784743</v>
      </c>
      <c r="G249" s="31">
        <f t="shared" si="20"/>
        <v>1870308.6652058405</v>
      </c>
    </row>
    <row r="250" spans="2:7" ht="15.75">
      <c r="B250" s="27">
        <f t="shared" si="21"/>
        <v>240</v>
      </c>
      <c r="C250" s="28">
        <f t="shared" si="22"/>
        <v>1870308.6652058405</v>
      </c>
      <c r="D250" s="53">
        <f t="shared" si="18"/>
        <v>23067.404507530006</v>
      </c>
      <c r="E250" s="30">
        <f t="shared" si="23"/>
        <v>13248.019711874704</v>
      </c>
      <c r="F250" s="30">
        <f t="shared" si="19"/>
        <v>9819.3847956553018</v>
      </c>
      <c r="G250" s="31">
        <f t="shared" si="20"/>
        <v>1860489.2804101852</v>
      </c>
    </row>
    <row r="251" spans="2:7" ht="15.75">
      <c r="B251" s="27">
        <f t="shared" si="21"/>
        <v>241</v>
      </c>
      <c r="C251" s="28">
        <f t="shared" si="22"/>
        <v>1860489.2804101852</v>
      </c>
      <c r="D251" s="53">
        <f t="shared" si="18"/>
        <v>23067.404507530006</v>
      </c>
      <c r="E251" s="30">
        <f t="shared" si="23"/>
        <v>13178.465736238812</v>
      </c>
      <c r="F251" s="30">
        <f t="shared" si="19"/>
        <v>9888.9387712911939</v>
      </c>
      <c r="G251" s="31">
        <f t="shared" si="20"/>
        <v>1850600.3416388941</v>
      </c>
    </row>
    <row r="252" spans="2:7" ht="15.75">
      <c r="B252" s="27">
        <f t="shared" si="21"/>
        <v>242</v>
      </c>
      <c r="C252" s="28">
        <f t="shared" si="22"/>
        <v>1850600.3416388941</v>
      </c>
      <c r="D252" s="53">
        <f t="shared" si="18"/>
        <v>23067.404507530006</v>
      </c>
      <c r="E252" s="30">
        <f t="shared" si="23"/>
        <v>13108.419086608832</v>
      </c>
      <c r="F252" s="30">
        <f t="shared" si="19"/>
        <v>9958.9854209211735</v>
      </c>
      <c r="G252" s="31">
        <f t="shared" si="20"/>
        <v>1840641.3562179729</v>
      </c>
    </row>
    <row r="253" spans="2:7" ht="15.75">
      <c r="B253" s="27">
        <f t="shared" si="21"/>
        <v>243</v>
      </c>
      <c r="C253" s="28">
        <f t="shared" si="22"/>
        <v>1840641.3562179729</v>
      </c>
      <c r="D253" s="53">
        <f t="shared" si="18"/>
        <v>23067.404507530006</v>
      </c>
      <c r="E253" s="30">
        <f t="shared" si="23"/>
        <v>13037.876273210642</v>
      </c>
      <c r="F253" s="30">
        <f t="shared" si="19"/>
        <v>10029.528234319363</v>
      </c>
      <c r="G253" s="31">
        <f t="shared" si="20"/>
        <v>1830611.8279836536</v>
      </c>
    </row>
    <row r="254" spans="2:7" ht="15.75">
      <c r="B254" s="27">
        <f t="shared" si="21"/>
        <v>244</v>
      </c>
      <c r="C254" s="28">
        <f t="shared" si="22"/>
        <v>1830611.8279836536</v>
      </c>
      <c r="D254" s="53">
        <f t="shared" si="18"/>
        <v>23067.404507530006</v>
      </c>
      <c r="E254" s="30">
        <f t="shared" si="23"/>
        <v>12966.83378155088</v>
      </c>
      <c r="F254" s="30">
        <f t="shared" si="19"/>
        <v>10100.570725979125</v>
      </c>
      <c r="G254" s="31">
        <f t="shared" si="20"/>
        <v>1820511.2572576746</v>
      </c>
    </row>
    <row r="255" spans="2:7" ht="15.75">
      <c r="B255" s="27">
        <f t="shared" si="21"/>
        <v>245</v>
      </c>
      <c r="C255" s="28">
        <f t="shared" si="22"/>
        <v>1820511.2572576746</v>
      </c>
      <c r="D255" s="53">
        <f t="shared" si="18"/>
        <v>23067.404507530006</v>
      </c>
      <c r="E255" s="30">
        <f t="shared" si="23"/>
        <v>12895.288072241861</v>
      </c>
      <c r="F255" s="30">
        <f t="shared" si="19"/>
        <v>10172.116435288144</v>
      </c>
      <c r="G255" s="31">
        <f t="shared" si="20"/>
        <v>1810339.1408223864</v>
      </c>
    </row>
    <row r="256" spans="2:7" ht="15.75">
      <c r="B256" s="27">
        <f t="shared" si="21"/>
        <v>246</v>
      </c>
      <c r="C256" s="28">
        <f t="shared" si="22"/>
        <v>1810339.1408223864</v>
      </c>
      <c r="D256" s="53">
        <f t="shared" si="18"/>
        <v>23067.404507530006</v>
      </c>
      <c r="E256" s="30">
        <f t="shared" si="23"/>
        <v>12823.235580825238</v>
      </c>
      <c r="F256" s="30">
        <f t="shared" si="19"/>
        <v>10244.168926704768</v>
      </c>
      <c r="G256" s="31">
        <f t="shared" si="20"/>
        <v>1800094.9718956817</v>
      </c>
    </row>
    <row r="257" spans="2:7" ht="15.75">
      <c r="B257" s="27">
        <f t="shared" si="21"/>
        <v>247</v>
      </c>
      <c r="C257" s="28">
        <f t="shared" si="22"/>
        <v>1800094.9718956817</v>
      </c>
      <c r="D257" s="53">
        <f t="shared" si="18"/>
        <v>23067.404507530006</v>
      </c>
      <c r="E257" s="30">
        <f t="shared" si="23"/>
        <v>12750.672717594411</v>
      </c>
      <c r="F257" s="30">
        <f t="shared" si="19"/>
        <v>10316.731789935595</v>
      </c>
      <c r="G257" s="31">
        <f t="shared" si="20"/>
        <v>1789778.2401057461</v>
      </c>
    </row>
    <row r="258" spans="2:7" ht="15.75">
      <c r="B258" s="27">
        <f t="shared" si="21"/>
        <v>248</v>
      </c>
      <c r="C258" s="28">
        <f t="shared" si="22"/>
        <v>1789778.2401057461</v>
      </c>
      <c r="D258" s="53">
        <f t="shared" si="18"/>
        <v>23067.404507530006</v>
      </c>
      <c r="E258" s="30">
        <f t="shared" si="23"/>
        <v>12677.595867415701</v>
      </c>
      <c r="F258" s="30">
        <f t="shared" si="19"/>
        <v>10389.808640114305</v>
      </c>
      <c r="G258" s="31">
        <f t="shared" si="20"/>
        <v>1779388.4314656318</v>
      </c>
    </row>
    <row r="259" spans="2:7" ht="15.75">
      <c r="B259" s="27">
        <f t="shared" si="21"/>
        <v>249</v>
      </c>
      <c r="C259" s="28">
        <f t="shared" si="22"/>
        <v>1779388.4314656318</v>
      </c>
      <c r="D259" s="53">
        <f t="shared" si="18"/>
        <v>23067.404507530006</v>
      </c>
      <c r="E259" s="30">
        <f t="shared" si="23"/>
        <v>12604.001389548226</v>
      </c>
      <c r="F259" s="30">
        <f t="shared" si="19"/>
        <v>10463.403117981779</v>
      </c>
      <c r="G259" s="31">
        <f t="shared" si="20"/>
        <v>1768925.0283476501</v>
      </c>
    </row>
    <row r="260" spans="2:7" ht="15.75">
      <c r="B260" s="27">
        <f t="shared" si="21"/>
        <v>250</v>
      </c>
      <c r="C260" s="28">
        <f t="shared" si="22"/>
        <v>1768925.0283476501</v>
      </c>
      <c r="D260" s="53">
        <f t="shared" si="18"/>
        <v>23067.404507530006</v>
      </c>
      <c r="E260" s="30">
        <f t="shared" si="23"/>
        <v>12529.885617462522</v>
      </c>
      <c r="F260" s="30">
        <f t="shared" si="19"/>
        <v>10537.518890067484</v>
      </c>
      <c r="G260" s="31">
        <f t="shared" si="20"/>
        <v>1758387.5094575826</v>
      </c>
    </row>
    <row r="261" spans="2:7" ht="15.75">
      <c r="B261" s="27">
        <f t="shared" si="21"/>
        <v>251</v>
      </c>
      <c r="C261" s="28">
        <f t="shared" si="22"/>
        <v>1758387.5094575826</v>
      </c>
      <c r="D261" s="53">
        <f t="shared" si="18"/>
        <v>23067.404507530006</v>
      </c>
      <c r="E261" s="30">
        <f t="shared" si="23"/>
        <v>12455.244858657876</v>
      </c>
      <c r="F261" s="30">
        <f t="shared" si="19"/>
        <v>10612.15964887213</v>
      </c>
      <c r="G261" s="31">
        <f t="shared" si="20"/>
        <v>1747775.3498087104</v>
      </c>
    </row>
    <row r="262" spans="2:7" ht="15.75">
      <c r="B262" s="27">
        <f t="shared" si="21"/>
        <v>252</v>
      </c>
      <c r="C262" s="28">
        <f t="shared" si="22"/>
        <v>1747775.3498087104</v>
      </c>
      <c r="D262" s="53">
        <f t="shared" si="18"/>
        <v>23067.404507530006</v>
      </c>
      <c r="E262" s="30">
        <f t="shared" si="23"/>
        <v>12380.075394478366</v>
      </c>
      <c r="F262" s="30">
        <f t="shared" si="19"/>
        <v>10687.329113051639</v>
      </c>
      <c r="G262" s="31">
        <f t="shared" si="20"/>
        <v>1737088.0206956589</v>
      </c>
    </row>
    <row r="263" spans="2:7" ht="15.75">
      <c r="B263" s="27">
        <f t="shared" si="21"/>
        <v>253</v>
      </c>
      <c r="C263" s="28">
        <f t="shared" si="22"/>
        <v>1737088.0206956589</v>
      </c>
      <c r="D263" s="53">
        <f t="shared" si="18"/>
        <v>23067.404507530006</v>
      </c>
      <c r="E263" s="30">
        <f t="shared" si="23"/>
        <v>12304.373479927584</v>
      </c>
      <c r="F263" s="30">
        <f t="shared" si="19"/>
        <v>10763.031027602421</v>
      </c>
      <c r="G263" s="31">
        <f t="shared" si="20"/>
        <v>1726324.9896680564</v>
      </c>
    </row>
    <row r="264" spans="2:7" ht="15.75">
      <c r="B264" s="27">
        <f t="shared" si="21"/>
        <v>254</v>
      </c>
      <c r="C264" s="28">
        <f t="shared" si="22"/>
        <v>1726324.9896680564</v>
      </c>
      <c r="D264" s="53">
        <f t="shared" si="18"/>
        <v>23067.404507530006</v>
      </c>
      <c r="E264" s="30">
        <f t="shared" si="23"/>
        <v>12228.135343482067</v>
      </c>
      <c r="F264" s="30">
        <f t="shared" si="19"/>
        <v>10839.269164047939</v>
      </c>
      <c r="G264" s="31">
        <f t="shared" si="20"/>
        <v>1715485.7205040085</v>
      </c>
    </row>
    <row r="265" spans="2:7" ht="15.75">
      <c r="B265" s="27">
        <f t="shared" si="21"/>
        <v>255</v>
      </c>
      <c r="C265" s="28">
        <f t="shared" si="22"/>
        <v>1715485.7205040085</v>
      </c>
      <c r="D265" s="53">
        <f t="shared" si="18"/>
        <v>23067.404507530006</v>
      </c>
      <c r="E265" s="30">
        <f t="shared" si="23"/>
        <v>12151.357186903393</v>
      </c>
      <c r="F265" s="30">
        <f t="shared" si="19"/>
        <v>10916.047320626612</v>
      </c>
      <c r="G265" s="31">
        <f t="shared" si="20"/>
        <v>1704569.6731833818</v>
      </c>
    </row>
    <row r="266" spans="2:7" ht="15.75">
      <c r="B266" s="27">
        <f t="shared" si="21"/>
        <v>256</v>
      </c>
      <c r="C266" s="28">
        <f t="shared" si="22"/>
        <v>1704569.6731833818</v>
      </c>
      <c r="D266" s="53">
        <f t="shared" si="18"/>
        <v>23067.404507530006</v>
      </c>
      <c r="E266" s="30">
        <f t="shared" si="23"/>
        <v>12074.035185048955</v>
      </c>
      <c r="F266" s="30">
        <f t="shared" si="19"/>
        <v>10993.36932248105</v>
      </c>
      <c r="G266" s="31">
        <f t="shared" si="20"/>
        <v>1693576.3038609007</v>
      </c>
    </row>
    <row r="267" spans="2:7" ht="15.75">
      <c r="B267" s="27">
        <f t="shared" si="21"/>
        <v>257</v>
      </c>
      <c r="C267" s="28">
        <f t="shared" si="22"/>
        <v>1693576.3038609007</v>
      </c>
      <c r="D267" s="53">
        <f t="shared" ref="D267:D330" si="24">IFERROR(IF(C267="","",PMT($E$3/1200,$G$3,-$C$3)), "")</f>
        <v>23067.404507530006</v>
      </c>
      <c r="E267" s="30">
        <f t="shared" si="23"/>
        <v>11996.165485681378</v>
      </c>
      <c r="F267" s="30">
        <f t="shared" ref="F267:F330" si="25">IFERROR(IF(C267="","",D267-E267), "")</f>
        <v>11071.239021848627</v>
      </c>
      <c r="G267" s="31">
        <f t="shared" ref="G267:G330" si="26">IFERROR(IF(C267="","",C267-F267), "")</f>
        <v>1682505.064839052</v>
      </c>
    </row>
    <row r="268" spans="2:7" ht="15.75">
      <c r="B268" s="27">
        <f t="shared" si="21"/>
        <v>258</v>
      </c>
      <c r="C268" s="28">
        <f t="shared" si="22"/>
        <v>1682505.064839052</v>
      </c>
      <c r="D268" s="53">
        <f t="shared" si="24"/>
        <v>23067.404507530006</v>
      </c>
      <c r="E268" s="30">
        <f t="shared" si="23"/>
        <v>11917.744209276618</v>
      </c>
      <c r="F268" s="30">
        <f t="shared" si="25"/>
        <v>11149.660298253388</v>
      </c>
      <c r="G268" s="31">
        <f t="shared" si="26"/>
        <v>1671355.4045407986</v>
      </c>
    </row>
    <row r="269" spans="2:7" ht="15.75">
      <c r="B269" s="27">
        <f t="shared" ref="B269:B332" si="27">IFERROR(IF(C269="","",B268+1), "")</f>
        <v>259</v>
      </c>
      <c r="C269" s="28">
        <f t="shared" ref="C269:C332" si="28">IFERROR(IF(G268&lt;1,"",G268), "")</f>
        <v>1671355.4045407986</v>
      </c>
      <c r="D269" s="53">
        <f t="shared" si="24"/>
        <v>23067.404507530006</v>
      </c>
      <c r="E269" s="30">
        <f t="shared" ref="E269:E332" si="29">IF(C269="","",(C269*$E$3)/1200)</f>
        <v>11838.767448830657</v>
      </c>
      <c r="F269" s="30">
        <f t="shared" si="25"/>
        <v>11228.637058699349</v>
      </c>
      <c r="G269" s="31">
        <f t="shared" si="26"/>
        <v>1660126.7674820994</v>
      </c>
    </row>
    <row r="270" spans="2:7" ht="15.75">
      <c r="B270" s="27">
        <f t="shared" si="27"/>
        <v>260</v>
      </c>
      <c r="C270" s="28">
        <f t="shared" si="28"/>
        <v>1660126.7674820994</v>
      </c>
      <c r="D270" s="53">
        <f t="shared" si="24"/>
        <v>23067.404507530006</v>
      </c>
      <c r="E270" s="30">
        <f t="shared" si="29"/>
        <v>11759.23126966487</v>
      </c>
      <c r="F270" s="30">
        <f t="shared" si="25"/>
        <v>11308.173237865136</v>
      </c>
      <c r="G270" s="31">
        <f t="shared" si="26"/>
        <v>1648818.5942442343</v>
      </c>
    </row>
    <row r="271" spans="2:7" ht="15.75">
      <c r="B271" s="27">
        <f t="shared" si="27"/>
        <v>261</v>
      </c>
      <c r="C271" s="28">
        <f t="shared" si="28"/>
        <v>1648818.5942442343</v>
      </c>
      <c r="D271" s="53">
        <f t="shared" si="24"/>
        <v>23067.404507530006</v>
      </c>
      <c r="E271" s="30">
        <f t="shared" si="29"/>
        <v>11679.131709229992</v>
      </c>
      <c r="F271" s="30">
        <f t="shared" si="25"/>
        <v>11388.272798300013</v>
      </c>
      <c r="G271" s="31">
        <f t="shared" si="26"/>
        <v>1637430.3214459342</v>
      </c>
    </row>
    <row r="272" spans="2:7" ht="15.75">
      <c r="B272" s="27">
        <f t="shared" si="27"/>
        <v>262</v>
      </c>
      <c r="C272" s="28">
        <f t="shared" si="28"/>
        <v>1637430.3214459342</v>
      </c>
      <c r="D272" s="53">
        <f t="shared" si="24"/>
        <v>23067.404507530006</v>
      </c>
      <c r="E272" s="30">
        <f t="shared" si="29"/>
        <v>11598.464776908701</v>
      </c>
      <c r="F272" s="30">
        <f t="shared" si="25"/>
        <v>11468.939730621305</v>
      </c>
      <c r="G272" s="31">
        <f t="shared" si="26"/>
        <v>1625961.3817153128</v>
      </c>
    </row>
    <row r="273" spans="2:7" ht="15.75">
      <c r="B273" s="27">
        <f t="shared" si="27"/>
        <v>263</v>
      </c>
      <c r="C273" s="28">
        <f t="shared" si="28"/>
        <v>1625961.3817153128</v>
      </c>
      <c r="D273" s="53">
        <f t="shared" si="24"/>
        <v>23067.404507530006</v>
      </c>
      <c r="E273" s="30">
        <f t="shared" si="29"/>
        <v>11517.226453816798</v>
      </c>
      <c r="F273" s="30">
        <f t="shared" si="25"/>
        <v>11550.178053713207</v>
      </c>
      <c r="G273" s="31">
        <f t="shared" si="26"/>
        <v>1614411.2036615997</v>
      </c>
    </row>
    <row r="274" spans="2:7" ht="15.75">
      <c r="B274" s="27">
        <f t="shared" si="27"/>
        <v>264</v>
      </c>
      <c r="C274" s="28">
        <f t="shared" si="28"/>
        <v>1614411.2036615997</v>
      </c>
      <c r="D274" s="53">
        <f t="shared" si="24"/>
        <v>23067.404507530006</v>
      </c>
      <c r="E274" s="30">
        <f t="shared" si="29"/>
        <v>11435.412692602997</v>
      </c>
      <c r="F274" s="30">
        <f t="shared" si="25"/>
        <v>11631.991814927009</v>
      </c>
      <c r="G274" s="31">
        <f t="shared" si="26"/>
        <v>1602779.2118466727</v>
      </c>
    </row>
    <row r="275" spans="2:7" ht="15.75">
      <c r="B275" s="27">
        <f t="shared" si="27"/>
        <v>265</v>
      </c>
      <c r="C275" s="28">
        <f t="shared" si="28"/>
        <v>1602779.2118466727</v>
      </c>
      <c r="D275" s="53">
        <f t="shared" si="24"/>
        <v>23067.404507530006</v>
      </c>
      <c r="E275" s="30">
        <f t="shared" si="29"/>
        <v>11353.019417247264</v>
      </c>
      <c r="F275" s="30">
        <f t="shared" si="25"/>
        <v>11714.385090282742</v>
      </c>
      <c r="G275" s="31">
        <f t="shared" si="26"/>
        <v>1591064.82675639</v>
      </c>
    </row>
    <row r="276" spans="2:7" ht="15.75">
      <c r="B276" s="27">
        <f t="shared" si="27"/>
        <v>266</v>
      </c>
      <c r="C276" s="28">
        <f t="shared" si="28"/>
        <v>1591064.82675639</v>
      </c>
      <c r="D276" s="53">
        <f t="shared" si="24"/>
        <v>23067.404507530006</v>
      </c>
      <c r="E276" s="30">
        <f t="shared" si="29"/>
        <v>11270.042522857764</v>
      </c>
      <c r="F276" s="30">
        <f t="shared" si="25"/>
        <v>11797.361984672241</v>
      </c>
      <c r="G276" s="31">
        <f t="shared" si="26"/>
        <v>1579267.4647717178</v>
      </c>
    </row>
    <row r="277" spans="2:7" ht="15.75">
      <c r="B277" s="27">
        <f t="shared" si="27"/>
        <v>267</v>
      </c>
      <c r="C277" s="28">
        <f t="shared" si="28"/>
        <v>1579267.4647717178</v>
      </c>
      <c r="D277" s="53">
        <f t="shared" si="24"/>
        <v>23067.404507530006</v>
      </c>
      <c r="E277" s="30">
        <f t="shared" si="29"/>
        <v>11186.477875466335</v>
      </c>
      <c r="F277" s="30">
        <f t="shared" si="25"/>
        <v>11880.926632063671</v>
      </c>
      <c r="G277" s="31">
        <f t="shared" si="26"/>
        <v>1567386.5381396541</v>
      </c>
    </row>
    <row r="278" spans="2:7" ht="15.75">
      <c r="B278" s="27">
        <f t="shared" si="27"/>
        <v>268</v>
      </c>
      <c r="C278" s="28">
        <f t="shared" si="28"/>
        <v>1567386.5381396541</v>
      </c>
      <c r="D278" s="53">
        <f t="shared" si="24"/>
        <v>23067.404507530006</v>
      </c>
      <c r="E278" s="30">
        <f t="shared" si="29"/>
        <v>11102.321311822549</v>
      </c>
      <c r="F278" s="30">
        <f t="shared" si="25"/>
        <v>11965.083195707457</v>
      </c>
      <c r="G278" s="31">
        <f t="shared" si="26"/>
        <v>1555421.4549439466</v>
      </c>
    </row>
    <row r="279" spans="2:7" ht="15.75">
      <c r="B279" s="27">
        <f t="shared" si="27"/>
        <v>269</v>
      </c>
      <c r="C279" s="28">
        <f t="shared" si="28"/>
        <v>1555421.4549439466</v>
      </c>
      <c r="D279" s="53">
        <f t="shared" si="24"/>
        <v>23067.404507530006</v>
      </c>
      <c r="E279" s="30">
        <f t="shared" si="29"/>
        <v>11017.568639186289</v>
      </c>
      <c r="F279" s="30">
        <f t="shared" si="25"/>
        <v>12049.835868343716</v>
      </c>
      <c r="G279" s="31">
        <f t="shared" si="26"/>
        <v>1543371.6190756029</v>
      </c>
    </row>
    <row r="280" spans="2:7" ht="15.75">
      <c r="B280" s="27">
        <f t="shared" si="27"/>
        <v>270</v>
      </c>
      <c r="C280" s="28">
        <f t="shared" si="28"/>
        <v>1543371.6190756029</v>
      </c>
      <c r="D280" s="53">
        <f t="shared" si="24"/>
        <v>23067.404507530006</v>
      </c>
      <c r="E280" s="30">
        <f t="shared" si="29"/>
        <v>10932.215635118853</v>
      </c>
      <c r="F280" s="30">
        <f t="shared" si="25"/>
        <v>12135.188872411152</v>
      </c>
      <c r="G280" s="31">
        <f t="shared" si="26"/>
        <v>1531236.4302031917</v>
      </c>
    </row>
    <row r="281" spans="2:7" ht="15.75">
      <c r="B281" s="27">
        <f t="shared" si="27"/>
        <v>271</v>
      </c>
      <c r="C281" s="28">
        <f t="shared" si="28"/>
        <v>1531236.4302031917</v>
      </c>
      <c r="D281" s="53">
        <f t="shared" si="24"/>
        <v>23067.404507530006</v>
      </c>
      <c r="E281" s="30">
        <f t="shared" si="29"/>
        <v>10846.258047272608</v>
      </c>
      <c r="F281" s="30">
        <f t="shared" si="25"/>
        <v>12221.146460257398</v>
      </c>
      <c r="G281" s="31">
        <f t="shared" si="26"/>
        <v>1519015.2837429342</v>
      </c>
    </row>
    <row r="282" spans="2:7" ht="15.75">
      <c r="B282" s="27">
        <f t="shared" si="27"/>
        <v>272</v>
      </c>
      <c r="C282" s="28">
        <f t="shared" si="28"/>
        <v>1519015.2837429342</v>
      </c>
      <c r="D282" s="53">
        <f t="shared" si="24"/>
        <v>23067.404507530006</v>
      </c>
      <c r="E282" s="30">
        <f t="shared" si="29"/>
        <v>10759.691593179117</v>
      </c>
      <c r="F282" s="30">
        <f t="shared" si="25"/>
        <v>12307.712914350888</v>
      </c>
      <c r="G282" s="31">
        <f t="shared" si="26"/>
        <v>1506707.5708285833</v>
      </c>
    </row>
    <row r="283" spans="2:7" ht="15.75">
      <c r="B283" s="27">
        <f t="shared" si="27"/>
        <v>273</v>
      </c>
      <c r="C283" s="28">
        <f t="shared" si="28"/>
        <v>1506707.5708285833</v>
      </c>
      <c r="D283" s="53">
        <f t="shared" si="24"/>
        <v>23067.404507530006</v>
      </c>
      <c r="E283" s="30">
        <f t="shared" si="29"/>
        <v>10672.511960035799</v>
      </c>
      <c r="F283" s="30">
        <f t="shared" si="25"/>
        <v>12394.892547494206</v>
      </c>
      <c r="G283" s="31">
        <f t="shared" si="26"/>
        <v>1494312.6782810891</v>
      </c>
    </row>
    <row r="284" spans="2:7" ht="15.75">
      <c r="B284" s="27">
        <f t="shared" si="27"/>
        <v>274</v>
      </c>
      <c r="C284" s="28">
        <f t="shared" si="28"/>
        <v>1494312.6782810891</v>
      </c>
      <c r="D284" s="53">
        <f t="shared" si="24"/>
        <v>23067.404507530006</v>
      </c>
      <c r="E284" s="30">
        <f t="shared" si="29"/>
        <v>10584.714804491046</v>
      </c>
      <c r="F284" s="30">
        <f t="shared" si="25"/>
        <v>12482.689703038959</v>
      </c>
      <c r="G284" s="31">
        <f t="shared" si="26"/>
        <v>1481829.9885780502</v>
      </c>
    </row>
    <row r="285" spans="2:7" ht="15.75">
      <c r="B285" s="27">
        <f t="shared" si="27"/>
        <v>275</v>
      </c>
      <c r="C285" s="28">
        <f t="shared" si="28"/>
        <v>1481829.9885780502</v>
      </c>
      <c r="D285" s="53">
        <f t="shared" si="24"/>
        <v>23067.404507530006</v>
      </c>
      <c r="E285" s="30">
        <f t="shared" si="29"/>
        <v>10496.295752427855</v>
      </c>
      <c r="F285" s="30">
        <f t="shared" si="25"/>
        <v>12571.10875510215</v>
      </c>
      <c r="G285" s="31">
        <f t="shared" si="26"/>
        <v>1469258.879822948</v>
      </c>
    </row>
    <row r="286" spans="2:7" ht="15.75">
      <c r="B286" s="27">
        <f t="shared" si="27"/>
        <v>276</v>
      </c>
      <c r="C286" s="28">
        <f t="shared" si="28"/>
        <v>1469258.879822948</v>
      </c>
      <c r="D286" s="53">
        <f t="shared" si="24"/>
        <v>23067.404507530006</v>
      </c>
      <c r="E286" s="30">
        <f t="shared" si="29"/>
        <v>10407.250398745882</v>
      </c>
      <c r="F286" s="30">
        <f t="shared" si="25"/>
        <v>12660.154108784123</v>
      </c>
      <c r="G286" s="31">
        <f t="shared" si="26"/>
        <v>1456598.7257141639</v>
      </c>
    </row>
    <row r="287" spans="2:7" ht="15.75">
      <c r="B287" s="27">
        <f t="shared" si="27"/>
        <v>277</v>
      </c>
      <c r="C287" s="28">
        <f t="shared" si="28"/>
        <v>1456598.7257141639</v>
      </c>
      <c r="D287" s="53">
        <f t="shared" si="24"/>
        <v>23067.404507530006</v>
      </c>
      <c r="E287" s="30">
        <f t="shared" si="29"/>
        <v>10317.574307141993</v>
      </c>
      <c r="F287" s="30">
        <f t="shared" si="25"/>
        <v>12749.830200388013</v>
      </c>
      <c r="G287" s="31">
        <f t="shared" si="26"/>
        <v>1443848.8955137758</v>
      </c>
    </row>
    <row r="288" spans="2:7" ht="15.75">
      <c r="B288" s="27">
        <f t="shared" si="27"/>
        <v>278</v>
      </c>
      <c r="C288" s="28">
        <f t="shared" si="28"/>
        <v>1443848.8955137758</v>
      </c>
      <c r="D288" s="53">
        <f t="shared" si="24"/>
        <v>23067.404507530006</v>
      </c>
      <c r="E288" s="30">
        <f t="shared" si="29"/>
        <v>10227.263009889246</v>
      </c>
      <c r="F288" s="30">
        <f t="shared" si="25"/>
        <v>12840.14149764076</v>
      </c>
      <c r="G288" s="31">
        <f t="shared" si="26"/>
        <v>1431008.7540161349</v>
      </c>
    </row>
    <row r="289" spans="2:7" ht="15.75">
      <c r="B289" s="27">
        <f t="shared" si="27"/>
        <v>279</v>
      </c>
      <c r="C289" s="28">
        <f t="shared" si="28"/>
        <v>1431008.7540161349</v>
      </c>
      <c r="D289" s="53">
        <f t="shared" si="24"/>
        <v>23067.404507530006</v>
      </c>
      <c r="E289" s="30">
        <f t="shared" si="29"/>
        <v>10136.31200761429</v>
      </c>
      <c r="F289" s="30">
        <f t="shared" si="25"/>
        <v>12931.092499915716</v>
      </c>
      <c r="G289" s="31">
        <f t="shared" si="26"/>
        <v>1418077.6615162191</v>
      </c>
    </row>
    <row r="290" spans="2:7" ht="15.75">
      <c r="B290" s="27">
        <f t="shared" si="27"/>
        <v>280</v>
      </c>
      <c r="C290" s="28">
        <f t="shared" si="28"/>
        <v>1418077.6615162191</v>
      </c>
      <c r="D290" s="53">
        <f t="shared" si="24"/>
        <v>23067.404507530006</v>
      </c>
      <c r="E290" s="30">
        <f t="shared" si="29"/>
        <v>10044.716769073219</v>
      </c>
      <c r="F290" s="30">
        <f t="shared" si="25"/>
        <v>13022.687738456787</v>
      </c>
      <c r="G290" s="31">
        <f t="shared" si="26"/>
        <v>1405054.9737777624</v>
      </c>
    </row>
    <row r="291" spans="2:7" ht="15.75">
      <c r="B291" s="27">
        <f t="shared" si="27"/>
        <v>281</v>
      </c>
      <c r="C291" s="28">
        <f t="shared" si="28"/>
        <v>1405054.9737777624</v>
      </c>
      <c r="D291" s="53">
        <f t="shared" si="24"/>
        <v>23067.404507530006</v>
      </c>
      <c r="E291" s="30">
        <f t="shared" si="29"/>
        <v>9952.4727309258178</v>
      </c>
      <c r="F291" s="30">
        <f t="shared" si="25"/>
        <v>13114.931776604188</v>
      </c>
      <c r="G291" s="31">
        <f t="shared" si="26"/>
        <v>1391940.0420011582</v>
      </c>
    </row>
    <row r="292" spans="2:7" ht="15.75">
      <c r="B292" s="27">
        <f t="shared" si="27"/>
        <v>282</v>
      </c>
      <c r="C292" s="28">
        <f t="shared" si="28"/>
        <v>1391940.0420011582</v>
      </c>
      <c r="D292" s="53">
        <f t="shared" si="24"/>
        <v>23067.404507530006</v>
      </c>
      <c r="E292" s="30">
        <f t="shared" si="29"/>
        <v>9859.5752975082032</v>
      </c>
      <c r="F292" s="30">
        <f t="shared" si="25"/>
        <v>13207.829210021802</v>
      </c>
      <c r="G292" s="31">
        <f t="shared" si="26"/>
        <v>1378732.2127911365</v>
      </c>
    </row>
    <row r="293" spans="2:7" ht="15.75">
      <c r="B293" s="27">
        <f t="shared" si="27"/>
        <v>283</v>
      </c>
      <c r="C293" s="28">
        <f t="shared" si="28"/>
        <v>1378732.2127911365</v>
      </c>
      <c r="D293" s="53">
        <f t="shared" si="24"/>
        <v>23067.404507530006</v>
      </c>
      <c r="E293" s="30">
        <f t="shared" si="29"/>
        <v>9766.0198406038835</v>
      </c>
      <c r="F293" s="30">
        <f t="shared" si="25"/>
        <v>13301.384666926122</v>
      </c>
      <c r="G293" s="31">
        <f t="shared" si="26"/>
        <v>1365430.8281242102</v>
      </c>
    </row>
    <row r="294" spans="2:7" ht="15.75">
      <c r="B294" s="27">
        <f t="shared" si="27"/>
        <v>284</v>
      </c>
      <c r="C294" s="28">
        <f t="shared" si="28"/>
        <v>1365430.8281242102</v>
      </c>
      <c r="D294" s="53">
        <f t="shared" si="24"/>
        <v>23067.404507530006</v>
      </c>
      <c r="E294" s="30">
        <f t="shared" si="29"/>
        <v>9671.8016992131561</v>
      </c>
      <c r="F294" s="30">
        <f t="shared" si="25"/>
        <v>13395.602808316849</v>
      </c>
      <c r="G294" s="31">
        <f t="shared" si="26"/>
        <v>1352035.2253158933</v>
      </c>
    </row>
    <row r="295" spans="2:7" ht="15.75">
      <c r="B295" s="27">
        <f t="shared" si="27"/>
        <v>285</v>
      </c>
      <c r="C295" s="28">
        <f t="shared" si="28"/>
        <v>1352035.2253158933</v>
      </c>
      <c r="D295" s="53">
        <f t="shared" si="24"/>
        <v>23067.404507530006</v>
      </c>
      <c r="E295" s="30">
        <f t="shared" si="29"/>
        <v>9576.9161793209114</v>
      </c>
      <c r="F295" s="30">
        <f t="shared" si="25"/>
        <v>13490.488328209094</v>
      </c>
      <c r="G295" s="31">
        <f t="shared" si="26"/>
        <v>1338544.7369876842</v>
      </c>
    </row>
    <row r="296" spans="2:7" ht="15.75">
      <c r="B296" s="27">
        <f t="shared" si="27"/>
        <v>286</v>
      </c>
      <c r="C296" s="28">
        <f t="shared" si="28"/>
        <v>1338544.7369876842</v>
      </c>
      <c r="D296" s="53">
        <f t="shared" si="24"/>
        <v>23067.404507530006</v>
      </c>
      <c r="E296" s="30">
        <f t="shared" si="29"/>
        <v>9481.3585536627634</v>
      </c>
      <c r="F296" s="30">
        <f t="shared" si="25"/>
        <v>13586.045953867242</v>
      </c>
      <c r="G296" s="31">
        <f t="shared" si="26"/>
        <v>1324958.6910338169</v>
      </c>
    </row>
    <row r="297" spans="2:7" ht="15.75">
      <c r="B297" s="27">
        <f t="shared" si="27"/>
        <v>287</v>
      </c>
      <c r="C297" s="28">
        <f t="shared" si="28"/>
        <v>1324958.6910338169</v>
      </c>
      <c r="D297" s="53">
        <f t="shared" si="24"/>
        <v>23067.404507530006</v>
      </c>
      <c r="E297" s="30">
        <f t="shared" si="29"/>
        <v>9385.124061489536</v>
      </c>
      <c r="F297" s="30">
        <f t="shared" si="25"/>
        <v>13682.28044604047</v>
      </c>
      <c r="G297" s="31">
        <f t="shared" si="26"/>
        <v>1311276.4105877765</v>
      </c>
    </row>
    <row r="298" spans="2:7" ht="15.75">
      <c r="B298" s="27">
        <f t="shared" si="27"/>
        <v>288</v>
      </c>
      <c r="C298" s="28">
        <f t="shared" si="28"/>
        <v>1311276.4105877765</v>
      </c>
      <c r="D298" s="53">
        <f t="shared" si="24"/>
        <v>23067.404507530006</v>
      </c>
      <c r="E298" s="30">
        <f t="shared" si="29"/>
        <v>9288.2079083300832</v>
      </c>
      <c r="F298" s="30">
        <f t="shared" si="25"/>
        <v>13779.196599199922</v>
      </c>
      <c r="G298" s="31">
        <f t="shared" si="26"/>
        <v>1297497.2139885766</v>
      </c>
    </row>
    <row r="299" spans="2:7" ht="15.75">
      <c r="B299" s="27">
        <f t="shared" si="27"/>
        <v>289</v>
      </c>
      <c r="C299" s="28">
        <f t="shared" si="28"/>
        <v>1297497.2139885766</v>
      </c>
      <c r="D299" s="53">
        <f t="shared" si="24"/>
        <v>23067.404507530006</v>
      </c>
      <c r="E299" s="30">
        <f t="shared" si="29"/>
        <v>9190.6052657524178</v>
      </c>
      <c r="F299" s="30">
        <f t="shared" si="25"/>
        <v>13876.799241777588</v>
      </c>
      <c r="G299" s="31">
        <f t="shared" si="26"/>
        <v>1283620.414746799</v>
      </c>
    </row>
    <row r="300" spans="2:7" ht="15.75">
      <c r="B300" s="27">
        <f t="shared" si="27"/>
        <v>290</v>
      </c>
      <c r="C300" s="28">
        <f t="shared" si="28"/>
        <v>1283620.414746799</v>
      </c>
      <c r="D300" s="53">
        <f t="shared" si="24"/>
        <v>23067.404507530006</v>
      </c>
      <c r="E300" s="30">
        <f t="shared" si="29"/>
        <v>9092.3112711231588</v>
      </c>
      <c r="F300" s="30">
        <f t="shared" si="25"/>
        <v>13975.093236406847</v>
      </c>
      <c r="G300" s="31">
        <f t="shared" si="26"/>
        <v>1269645.3215103922</v>
      </c>
    </row>
    <row r="301" spans="2:7" ht="15.75">
      <c r="B301" s="27">
        <f t="shared" si="27"/>
        <v>291</v>
      </c>
      <c r="C301" s="28">
        <f t="shared" si="28"/>
        <v>1269645.3215103922</v>
      </c>
      <c r="D301" s="53">
        <f t="shared" si="24"/>
        <v>23067.404507530006</v>
      </c>
      <c r="E301" s="30">
        <f t="shared" si="29"/>
        <v>8993.3210273652785</v>
      </c>
      <c r="F301" s="30">
        <f t="shared" si="25"/>
        <v>14074.083480164727</v>
      </c>
      <c r="G301" s="31">
        <f t="shared" si="26"/>
        <v>1255571.2380302276</v>
      </c>
    </row>
    <row r="302" spans="2:7" ht="15.75">
      <c r="B302" s="27">
        <f t="shared" si="27"/>
        <v>292</v>
      </c>
      <c r="C302" s="28">
        <f t="shared" si="28"/>
        <v>1255571.2380302276</v>
      </c>
      <c r="D302" s="53">
        <f t="shared" si="24"/>
        <v>23067.404507530006</v>
      </c>
      <c r="E302" s="30">
        <f t="shared" si="29"/>
        <v>8893.6296027141125</v>
      </c>
      <c r="F302" s="30">
        <f t="shared" si="25"/>
        <v>14173.774904815893</v>
      </c>
      <c r="G302" s="31">
        <f t="shared" si="26"/>
        <v>1241397.4631254117</v>
      </c>
    </row>
    <row r="303" spans="2:7" ht="15.75">
      <c r="B303" s="27">
        <f t="shared" si="27"/>
        <v>293</v>
      </c>
      <c r="C303" s="28">
        <f t="shared" si="28"/>
        <v>1241397.4631254117</v>
      </c>
      <c r="D303" s="53">
        <f t="shared" si="24"/>
        <v>23067.404507530006</v>
      </c>
      <c r="E303" s="30">
        <f t="shared" si="29"/>
        <v>8793.232030471665</v>
      </c>
      <c r="F303" s="30">
        <f t="shared" si="25"/>
        <v>14274.172477058341</v>
      </c>
      <c r="G303" s="31">
        <f t="shared" si="26"/>
        <v>1227123.2906483533</v>
      </c>
    </row>
    <row r="304" spans="2:7" ht="15.75">
      <c r="B304" s="27">
        <f t="shared" si="27"/>
        <v>294</v>
      </c>
      <c r="C304" s="28">
        <f t="shared" si="28"/>
        <v>1227123.2906483533</v>
      </c>
      <c r="D304" s="53">
        <f t="shared" si="24"/>
        <v>23067.404507530006</v>
      </c>
      <c r="E304" s="30">
        <f t="shared" si="29"/>
        <v>8692.1233087591681</v>
      </c>
      <c r="F304" s="30">
        <f t="shared" si="25"/>
        <v>14375.281198770837</v>
      </c>
      <c r="G304" s="31">
        <f t="shared" si="26"/>
        <v>1212748.0094495825</v>
      </c>
    </row>
    <row r="305" spans="2:7" ht="15.75">
      <c r="B305" s="27">
        <f t="shared" si="27"/>
        <v>295</v>
      </c>
      <c r="C305" s="28">
        <f t="shared" si="28"/>
        <v>1212748.0094495825</v>
      </c>
      <c r="D305" s="53">
        <f t="shared" si="24"/>
        <v>23067.404507530006</v>
      </c>
      <c r="E305" s="30">
        <f t="shared" si="29"/>
        <v>8590.2984002678768</v>
      </c>
      <c r="F305" s="30">
        <f t="shared" si="25"/>
        <v>14477.106107262129</v>
      </c>
      <c r="G305" s="31">
        <f t="shared" si="26"/>
        <v>1198270.9033423204</v>
      </c>
    </row>
    <row r="306" spans="2:7" ht="15.75">
      <c r="B306" s="27">
        <f t="shared" si="27"/>
        <v>296</v>
      </c>
      <c r="C306" s="28">
        <f t="shared" si="28"/>
        <v>1198270.9033423204</v>
      </c>
      <c r="D306" s="53">
        <f t="shared" si="24"/>
        <v>23067.404507530006</v>
      </c>
      <c r="E306" s="30">
        <f t="shared" si="29"/>
        <v>8487.7522320081025</v>
      </c>
      <c r="F306" s="30">
        <f t="shared" si="25"/>
        <v>14579.652275521903</v>
      </c>
      <c r="G306" s="31">
        <f t="shared" si="26"/>
        <v>1183691.2510667983</v>
      </c>
    </row>
    <row r="307" spans="2:7" ht="15.75">
      <c r="B307" s="27">
        <f t="shared" si="27"/>
        <v>297</v>
      </c>
      <c r="C307" s="28">
        <f t="shared" si="28"/>
        <v>1183691.2510667983</v>
      </c>
      <c r="D307" s="53">
        <f t="shared" si="24"/>
        <v>23067.404507530006</v>
      </c>
      <c r="E307" s="30">
        <f t="shared" si="29"/>
        <v>8384.4796950564869</v>
      </c>
      <c r="F307" s="30">
        <f t="shared" si="25"/>
        <v>14682.924812473519</v>
      </c>
      <c r="G307" s="31">
        <f t="shared" si="26"/>
        <v>1169008.3262543248</v>
      </c>
    </row>
    <row r="308" spans="2:7" ht="15.75">
      <c r="B308" s="27">
        <f t="shared" si="27"/>
        <v>298</v>
      </c>
      <c r="C308" s="28">
        <f t="shared" si="28"/>
        <v>1169008.3262543248</v>
      </c>
      <c r="D308" s="53">
        <f t="shared" si="24"/>
        <v>23067.404507530006</v>
      </c>
      <c r="E308" s="30">
        <f t="shared" si="29"/>
        <v>8280.4756443014667</v>
      </c>
      <c r="F308" s="30">
        <f t="shared" si="25"/>
        <v>14786.928863228539</v>
      </c>
      <c r="G308" s="31">
        <f t="shared" si="26"/>
        <v>1154221.3973910962</v>
      </c>
    </row>
    <row r="309" spans="2:7" ht="15.75">
      <c r="B309" s="27">
        <f t="shared" si="27"/>
        <v>299</v>
      </c>
      <c r="C309" s="28">
        <f t="shared" si="28"/>
        <v>1154221.3973910962</v>
      </c>
      <c r="D309" s="53">
        <f t="shared" si="24"/>
        <v>23067.404507530006</v>
      </c>
      <c r="E309" s="30">
        <f t="shared" si="29"/>
        <v>8175.7348981869318</v>
      </c>
      <c r="F309" s="30">
        <f t="shared" si="25"/>
        <v>14891.669609343073</v>
      </c>
      <c r="G309" s="31">
        <f t="shared" si="26"/>
        <v>1139329.7277817531</v>
      </c>
    </row>
    <row r="310" spans="2:7" ht="15.75">
      <c r="B310" s="27">
        <f t="shared" si="27"/>
        <v>300</v>
      </c>
      <c r="C310" s="28">
        <f t="shared" si="28"/>
        <v>1139329.7277817531</v>
      </c>
      <c r="D310" s="53">
        <f t="shared" si="24"/>
        <v>23067.404507530006</v>
      </c>
      <c r="E310" s="30">
        <f t="shared" si="29"/>
        <v>8070.2522384540844</v>
      </c>
      <c r="F310" s="30">
        <f t="shared" si="25"/>
        <v>14997.152269075921</v>
      </c>
      <c r="G310" s="31">
        <f t="shared" si="26"/>
        <v>1124332.5755126772</v>
      </c>
    </row>
    <row r="311" spans="2:7" ht="15.75">
      <c r="B311" s="27">
        <f t="shared" si="27"/>
        <v>301</v>
      </c>
      <c r="C311" s="28">
        <f t="shared" si="28"/>
        <v>1124332.5755126772</v>
      </c>
      <c r="D311" s="53">
        <f t="shared" si="24"/>
        <v>23067.404507530006</v>
      </c>
      <c r="E311" s="30">
        <f t="shared" si="29"/>
        <v>7964.0224098814633</v>
      </c>
      <c r="F311" s="30">
        <f t="shared" si="25"/>
        <v>15103.382097648542</v>
      </c>
      <c r="G311" s="31">
        <f t="shared" si="26"/>
        <v>1109229.1934150287</v>
      </c>
    </row>
    <row r="312" spans="2:7" ht="15.75">
      <c r="B312" s="27">
        <f t="shared" si="27"/>
        <v>302</v>
      </c>
      <c r="C312" s="28">
        <f t="shared" si="28"/>
        <v>1109229.1934150287</v>
      </c>
      <c r="D312" s="53">
        <f t="shared" si="24"/>
        <v>23067.404507530006</v>
      </c>
      <c r="E312" s="30">
        <f t="shared" si="29"/>
        <v>7857.0401200231199</v>
      </c>
      <c r="F312" s="30">
        <f t="shared" si="25"/>
        <v>15210.364387506885</v>
      </c>
      <c r="G312" s="31">
        <f t="shared" si="26"/>
        <v>1094018.8290275219</v>
      </c>
    </row>
    <row r="313" spans="2:7" ht="15.75">
      <c r="B313" s="27">
        <f t="shared" si="27"/>
        <v>303</v>
      </c>
      <c r="C313" s="28">
        <f t="shared" si="28"/>
        <v>1094018.8290275219</v>
      </c>
      <c r="D313" s="53">
        <f t="shared" si="24"/>
        <v>23067.404507530006</v>
      </c>
      <c r="E313" s="30">
        <f t="shared" si="29"/>
        <v>7749.3000389449471</v>
      </c>
      <c r="F313" s="30">
        <f t="shared" si="25"/>
        <v>15318.104468585057</v>
      </c>
      <c r="G313" s="31">
        <f t="shared" si="26"/>
        <v>1078700.7245589369</v>
      </c>
    </row>
    <row r="314" spans="2:7" ht="15.75">
      <c r="B314" s="27">
        <f t="shared" si="27"/>
        <v>304</v>
      </c>
      <c r="C314" s="28">
        <f t="shared" si="28"/>
        <v>1078700.7245589369</v>
      </c>
      <c r="D314" s="53">
        <f t="shared" si="24"/>
        <v>23067.404507530006</v>
      </c>
      <c r="E314" s="30">
        <f t="shared" si="29"/>
        <v>7640.796798959137</v>
      </c>
      <c r="F314" s="30">
        <f t="shared" si="25"/>
        <v>15426.607708570868</v>
      </c>
      <c r="G314" s="31">
        <f t="shared" si="26"/>
        <v>1063274.1168503661</v>
      </c>
    </row>
    <row r="315" spans="2:7" ht="15.75">
      <c r="B315" s="27">
        <f t="shared" si="27"/>
        <v>305</v>
      </c>
      <c r="C315" s="28">
        <f t="shared" si="28"/>
        <v>1063274.1168503661</v>
      </c>
      <c r="D315" s="53">
        <f t="shared" si="24"/>
        <v>23067.404507530006</v>
      </c>
      <c r="E315" s="30">
        <f t="shared" si="29"/>
        <v>7531.5249943567596</v>
      </c>
      <c r="F315" s="30">
        <f t="shared" si="25"/>
        <v>15535.879513173246</v>
      </c>
      <c r="G315" s="31">
        <f t="shared" si="26"/>
        <v>1047738.2373371929</v>
      </c>
    </row>
    <row r="316" spans="2:7" ht="15.75">
      <c r="B316" s="27">
        <f t="shared" si="27"/>
        <v>306</v>
      </c>
      <c r="C316" s="28">
        <f t="shared" si="28"/>
        <v>1047738.2373371929</v>
      </c>
      <c r="D316" s="53">
        <f t="shared" si="24"/>
        <v>23067.404507530006</v>
      </c>
      <c r="E316" s="30">
        <f t="shared" si="29"/>
        <v>7421.4791811384493</v>
      </c>
      <c r="F316" s="30">
        <f t="shared" si="25"/>
        <v>15645.925326391556</v>
      </c>
      <c r="G316" s="31">
        <f t="shared" si="26"/>
        <v>1032092.3120108013</v>
      </c>
    </row>
    <row r="317" spans="2:7" ht="15.75">
      <c r="B317" s="27">
        <f t="shared" si="27"/>
        <v>307</v>
      </c>
      <c r="C317" s="28">
        <f t="shared" si="28"/>
        <v>1032092.3120108013</v>
      </c>
      <c r="D317" s="53">
        <f t="shared" si="24"/>
        <v>23067.404507530006</v>
      </c>
      <c r="E317" s="30">
        <f t="shared" si="29"/>
        <v>7310.6538767431757</v>
      </c>
      <c r="F317" s="30">
        <f t="shared" si="25"/>
        <v>15756.75063078683</v>
      </c>
      <c r="G317" s="31">
        <f t="shared" si="26"/>
        <v>1016335.5613800144</v>
      </c>
    </row>
    <row r="318" spans="2:7" ht="15.75">
      <c r="B318" s="27">
        <f t="shared" si="27"/>
        <v>308</v>
      </c>
      <c r="C318" s="28">
        <f t="shared" si="28"/>
        <v>1016335.5613800144</v>
      </c>
      <c r="D318" s="53">
        <f t="shared" si="24"/>
        <v>23067.404507530006</v>
      </c>
      <c r="E318" s="30">
        <f t="shared" si="29"/>
        <v>7199.0435597751029</v>
      </c>
      <c r="F318" s="30">
        <f t="shared" si="25"/>
        <v>15868.360947754903</v>
      </c>
      <c r="G318" s="31">
        <f t="shared" si="26"/>
        <v>1000467.2004322595</v>
      </c>
    </row>
    <row r="319" spans="2:7" ht="15.75">
      <c r="B319" s="27">
        <f t="shared" si="27"/>
        <v>309</v>
      </c>
      <c r="C319" s="28">
        <f t="shared" si="28"/>
        <v>1000467.2004322595</v>
      </c>
      <c r="D319" s="53">
        <f t="shared" si="24"/>
        <v>23067.404507530006</v>
      </c>
      <c r="E319" s="30">
        <f t="shared" si="29"/>
        <v>7086.6426697285042</v>
      </c>
      <c r="F319" s="30">
        <f t="shared" si="25"/>
        <v>15980.761837801501</v>
      </c>
      <c r="G319" s="31">
        <f t="shared" si="26"/>
        <v>984486.43859445793</v>
      </c>
    </row>
    <row r="320" spans="2:7" ht="15.75">
      <c r="B320" s="27">
        <f t="shared" si="27"/>
        <v>310</v>
      </c>
      <c r="C320" s="28">
        <f t="shared" si="28"/>
        <v>984486.43859445793</v>
      </c>
      <c r="D320" s="53">
        <f t="shared" si="24"/>
        <v>23067.404507530006</v>
      </c>
      <c r="E320" s="30">
        <f t="shared" si="29"/>
        <v>6973.445606710744</v>
      </c>
      <c r="F320" s="30">
        <f t="shared" si="25"/>
        <v>16093.958900819262</v>
      </c>
      <c r="G320" s="31">
        <f t="shared" si="26"/>
        <v>968392.47969363863</v>
      </c>
    </row>
    <row r="321" spans="2:7" ht="15.75">
      <c r="B321" s="27">
        <f t="shared" si="27"/>
        <v>311</v>
      </c>
      <c r="C321" s="28">
        <f t="shared" si="28"/>
        <v>968392.47969363863</v>
      </c>
      <c r="D321" s="53">
        <f t="shared" si="24"/>
        <v>23067.404507530006</v>
      </c>
      <c r="E321" s="30">
        <f t="shared" si="29"/>
        <v>6859.4467311632734</v>
      </c>
      <c r="F321" s="30">
        <f t="shared" si="25"/>
        <v>16207.957776366733</v>
      </c>
      <c r="G321" s="31">
        <f t="shared" si="26"/>
        <v>952184.52191727189</v>
      </c>
    </row>
    <row r="322" spans="2:7" ht="15.75">
      <c r="B322" s="27">
        <f t="shared" si="27"/>
        <v>312</v>
      </c>
      <c r="C322" s="28">
        <f t="shared" si="28"/>
        <v>952184.52191727189</v>
      </c>
      <c r="D322" s="53">
        <f t="shared" si="24"/>
        <v>23067.404507530006</v>
      </c>
      <c r="E322" s="30">
        <f t="shared" si="29"/>
        <v>6744.6403635806764</v>
      </c>
      <c r="F322" s="30">
        <f t="shared" si="25"/>
        <v>16322.764143949329</v>
      </c>
      <c r="G322" s="31">
        <f t="shared" si="26"/>
        <v>935861.75777332252</v>
      </c>
    </row>
    <row r="323" spans="2:7" ht="15.75">
      <c r="B323" s="27">
        <f t="shared" si="27"/>
        <v>313</v>
      </c>
      <c r="C323" s="28">
        <f t="shared" si="28"/>
        <v>935861.75777332252</v>
      </c>
      <c r="D323" s="53">
        <f t="shared" si="24"/>
        <v>23067.404507530006</v>
      </c>
      <c r="E323" s="30">
        <f t="shared" si="29"/>
        <v>6629.0207842277014</v>
      </c>
      <c r="F323" s="30">
        <f t="shared" si="25"/>
        <v>16438.383723302304</v>
      </c>
      <c r="G323" s="31">
        <f t="shared" si="26"/>
        <v>919423.37405002024</v>
      </c>
    </row>
    <row r="324" spans="2:7" ht="15.75">
      <c r="B324" s="27">
        <f t="shared" si="27"/>
        <v>314</v>
      </c>
      <c r="C324" s="28">
        <f t="shared" si="28"/>
        <v>919423.37405002024</v>
      </c>
      <c r="D324" s="53">
        <f t="shared" si="24"/>
        <v>23067.404507530006</v>
      </c>
      <c r="E324" s="30">
        <f t="shared" si="29"/>
        <v>6512.5822328543109</v>
      </c>
      <c r="F324" s="30">
        <f t="shared" si="25"/>
        <v>16554.822274675695</v>
      </c>
      <c r="G324" s="31">
        <f t="shared" si="26"/>
        <v>902868.55177534453</v>
      </c>
    </row>
    <row r="325" spans="2:7" ht="15.75">
      <c r="B325" s="27">
        <f t="shared" si="27"/>
        <v>315</v>
      </c>
      <c r="C325" s="28">
        <f t="shared" si="28"/>
        <v>902868.55177534453</v>
      </c>
      <c r="D325" s="53">
        <f t="shared" si="24"/>
        <v>23067.404507530006</v>
      </c>
      <c r="E325" s="30">
        <f t="shared" si="29"/>
        <v>6395.3189084086898</v>
      </c>
      <c r="F325" s="30">
        <f t="shared" si="25"/>
        <v>16672.085599121318</v>
      </c>
      <c r="G325" s="31">
        <f t="shared" si="26"/>
        <v>886196.46617622324</v>
      </c>
    </row>
    <row r="326" spans="2:7" ht="15.75">
      <c r="B326" s="27">
        <f t="shared" si="27"/>
        <v>316</v>
      </c>
      <c r="C326" s="28">
        <f t="shared" si="28"/>
        <v>886196.46617622324</v>
      </c>
      <c r="D326" s="53">
        <f t="shared" si="24"/>
        <v>23067.404507530006</v>
      </c>
      <c r="E326" s="30">
        <f t="shared" si="29"/>
        <v>6277.2249687482481</v>
      </c>
      <c r="F326" s="30">
        <f t="shared" si="25"/>
        <v>16790.179538781758</v>
      </c>
      <c r="G326" s="31">
        <f t="shared" si="26"/>
        <v>869406.28663744149</v>
      </c>
    </row>
    <row r="327" spans="2:7" ht="15.75">
      <c r="B327" s="27">
        <f t="shared" si="27"/>
        <v>317</v>
      </c>
      <c r="C327" s="28">
        <f t="shared" si="28"/>
        <v>869406.28663744149</v>
      </c>
      <c r="D327" s="53">
        <f t="shared" si="24"/>
        <v>23067.404507530006</v>
      </c>
      <c r="E327" s="30">
        <f t="shared" si="29"/>
        <v>6158.294530348544</v>
      </c>
      <c r="F327" s="30">
        <f t="shared" si="25"/>
        <v>16909.109977181462</v>
      </c>
      <c r="G327" s="31">
        <f t="shared" si="26"/>
        <v>852497.17666026007</v>
      </c>
    </row>
    <row r="328" spans="2:7" ht="15.75">
      <c r="B328" s="27">
        <f t="shared" si="27"/>
        <v>318</v>
      </c>
      <c r="C328" s="28">
        <f t="shared" si="28"/>
        <v>852497.17666026007</v>
      </c>
      <c r="D328" s="53">
        <f t="shared" si="24"/>
        <v>23067.404507530006</v>
      </c>
      <c r="E328" s="30">
        <f t="shared" si="29"/>
        <v>6038.5216680101757</v>
      </c>
      <c r="F328" s="30">
        <f t="shared" si="25"/>
        <v>17028.882839519829</v>
      </c>
      <c r="G328" s="31">
        <f t="shared" si="26"/>
        <v>835468.29382074019</v>
      </c>
    </row>
    <row r="329" spans="2:7" ht="15.75">
      <c r="B329" s="27">
        <f t="shared" si="27"/>
        <v>319</v>
      </c>
      <c r="C329" s="28">
        <f t="shared" si="28"/>
        <v>835468.29382074019</v>
      </c>
      <c r="D329" s="53">
        <f t="shared" si="24"/>
        <v>23067.404507530006</v>
      </c>
      <c r="E329" s="30">
        <f t="shared" si="29"/>
        <v>5917.9004145635763</v>
      </c>
      <c r="F329" s="30">
        <f t="shared" si="25"/>
        <v>17149.504092966428</v>
      </c>
      <c r="G329" s="31">
        <f t="shared" si="26"/>
        <v>818318.78972777375</v>
      </c>
    </row>
    <row r="330" spans="2:7" ht="15.75">
      <c r="B330" s="27">
        <f t="shared" si="27"/>
        <v>320</v>
      </c>
      <c r="C330" s="28">
        <f t="shared" si="28"/>
        <v>818318.78972777375</v>
      </c>
      <c r="D330" s="53">
        <f t="shared" si="24"/>
        <v>23067.404507530006</v>
      </c>
      <c r="E330" s="30">
        <f t="shared" si="29"/>
        <v>5796.424760571731</v>
      </c>
      <c r="F330" s="30">
        <f t="shared" si="25"/>
        <v>17270.979746958274</v>
      </c>
      <c r="G330" s="31">
        <f t="shared" si="26"/>
        <v>801047.80998081551</v>
      </c>
    </row>
    <row r="331" spans="2:7" ht="15.75">
      <c r="B331" s="27">
        <f t="shared" si="27"/>
        <v>321</v>
      </c>
      <c r="C331" s="28">
        <f t="shared" si="28"/>
        <v>801047.80998081551</v>
      </c>
      <c r="D331" s="53">
        <f t="shared" ref="D331:D394" si="30">IFERROR(IF(C331="","",PMT($E$3/1200,$G$3,-$C$3)), "")</f>
        <v>23067.404507530006</v>
      </c>
      <c r="E331" s="30">
        <f t="shared" si="29"/>
        <v>5674.0886540307765</v>
      </c>
      <c r="F331" s="30">
        <f t="shared" ref="F331:F394" si="31">IFERROR(IF(C331="","",D331-E331), "")</f>
        <v>17393.315853499229</v>
      </c>
      <c r="G331" s="31">
        <f t="shared" ref="G331:G394" si="32">IFERROR(IF(C331="","",C331-F331), "")</f>
        <v>783654.49412731628</v>
      </c>
    </row>
    <row r="332" spans="2:7" ht="15.75">
      <c r="B332" s="27">
        <f t="shared" si="27"/>
        <v>322</v>
      </c>
      <c r="C332" s="28">
        <f t="shared" si="28"/>
        <v>783654.49412731628</v>
      </c>
      <c r="D332" s="53">
        <f t="shared" si="30"/>
        <v>23067.404507530006</v>
      </c>
      <c r="E332" s="30">
        <f t="shared" si="29"/>
        <v>5550.8860000684908</v>
      </c>
      <c r="F332" s="30">
        <f t="shared" si="31"/>
        <v>17516.518507461515</v>
      </c>
      <c r="G332" s="31">
        <f t="shared" si="32"/>
        <v>766137.97561985475</v>
      </c>
    </row>
    <row r="333" spans="2:7" ht="15.75">
      <c r="B333" s="27">
        <f t="shared" ref="B333:B396" si="33">IFERROR(IF(C333="","",B332+1), "")</f>
        <v>323</v>
      </c>
      <c r="C333" s="28">
        <f t="shared" ref="C333:C396" si="34">IFERROR(IF(G332&lt;1,"",G332), "")</f>
        <v>766137.97561985475</v>
      </c>
      <c r="D333" s="53">
        <f t="shared" si="30"/>
        <v>23067.404507530006</v>
      </c>
      <c r="E333" s="30">
        <f t="shared" ref="E333:E396" si="35">IF(C333="","",(C333*$E$3)/1200)</f>
        <v>5426.8106606406373</v>
      </c>
      <c r="F333" s="30">
        <f t="shared" si="31"/>
        <v>17640.593846889369</v>
      </c>
      <c r="G333" s="31">
        <f t="shared" si="32"/>
        <v>748497.38177296543</v>
      </c>
    </row>
    <row r="334" spans="2:7" ht="15.75">
      <c r="B334" s="27">
        <f t="shared" si="33"/>
        <v>324</v>
      </c>
      <c r="C334" s="28">
        <f t="shared" si="34"/>
        <v>748497.38177296543</v>
      </c>
      <c r="D334" s="53">
        <f t="shared" si="30"/>
        <v>23067.404507530006</v>
      </c>
      <c r="E334" s="30">
        <f t="shared" si="35"/>
        <v>5301.8564542251715</v>
      </c>
      <c r="F334" s="30">
        <f t="shared" si="31"/>
        <v>17765.548053304832</v>
      </c>
      <c r="G334" s="31">
        <f t="shared" si="32"/>
        <v>730731.83371966064</v>
      </c>
    </row>
    <row r="335" spans="2:7" ht="15.75">
      <c r="B335" s="27">
        <f t="shared" si="33"/>
        <v>325</v>
      </c>
      <c r="C335" s="28">
        <f t="shared" si="34"/>
        <v>730731.83371966064</v>
      </c>
      <c r="D335" s="53">
        <f t="shared" si="30"/>
        <v>23067.404507530006</v>
      </c>
      <c r="E335" s="30">
        <f t="shared" si="35"/>
        <v>5176.0171555142633</v>
      </c>
      <c r="F335" s="30">
        <f t="shared" si="31"/>
        <v>17891.387352015743</v>
      </c>
      <c r="G335" s="31">
        <f t="shared" si="32"/>
        <v>712840.44636764494</v>
      </c>
    </row>
    <row r="336" spans="2:7" ht="15.75">
      <c r="B336" s="27">
        <f t="shared" si="33"/>
        <v>326</v>
      </c>
      <c r="C336" s="28">
        <f t="shared" si="34"/>
        <v>712840.44636764494</v>
      </c>
      <c r="D336" s="53">
        <f t="shared" si="30"/>
        <v>23067.404507530006</v>
      </c>
      <c r="E336" s="30">
        <f t="shared" si="35"/>
        <v>5049.286495104152</v>
      </c>
      <c r="F336" s="30">
        <f t="shared" si="31"/>
        <v>18018.118012425854</v>
      </c>
      <c r="G336" s="31">
        <f t="shared" si="32"/>
        <v>694822.3283552191</v>
      </c>
    </row>
    <row r="337" spans="2:7" ht="15.75">
      <c r="B337" s="27">
        <f t="shared" si="33"/>
        <v>327</v>
      </c>
      <c r="C337" s="28">
        <f t="shared" si="34"/>
        <v>694822.3283552191</v>
      </c>
      <c r="D337" s="53">
        <f t="shared" si="30"/>
        <v>23067.404507530006</v>
      </c>
      <c r="E337" s="30">
        <f t="shared" si="35"/>
        <v>4921.6581591828017</v>
      </c>
      <c r="F337" s="30">
        <f t="shared" si="31"/>
        <v>18145.746348347202</v>
      </c>
      <c r="G337" s="31">
        <f t="shared" si="32"/>
        <v>676676.58200687193</v>
      </c>
    </row>
    <row r="338" spans="2:7" ht="15.75">
      <c r="B338" s="27">
        <f t="shared" si="33"/>
        <v>328</v>
      </c>
      <c r="C338" s="28">
        <f t="shared" si="34"/>
        <v>676676.58200687193</v>
      </c>
      <c r="D338" s="53">
        <f t="shared" si="30"/>
        <v>23067.404507530006</v>
      </c>
      <c r="E338" s="30">
        <f t="shared" si="35"/>
        <v>4793.1257892153426</v>
      </c>
      <c r="F338" s="30">
        <f t="shared" si="31"/>
        <v>18274.278718314665</v>
      </c>
      <c r="G338" s="31">
        <f t="shared" si="32"/>
        <v>658402.30328855722</v>
      </c>
    </row>
    <row r="339" spans="2:7" ht="15.75">
      <c r="B339" s="27">
        <f t="shared" si="33"/>
        <v>329</v>
      </c>
      <c r="C339" s="28">
        <f t="shared" si="34"/>
        <v>658402.30328855722</v>
      </c>
      <c r="D339" s="53">
        <f t="shared" si="30"/>
        <v>23067.404507530006</v>
      </c>
      <c r="E339" s="30">
        <f t="shared" si="35"/>
        <v>4663.6829816272802</v>
      </c>
      <c r="F339" s="30">
        <f t="shared" si="31"/>
        <v>18403.721525902725</v>
      </c>
      <c r="G339" s="31">
        <f t="shared" si="32"/>
        <v>639998.58176265447</v>
      </c>
    </row>
    <row r="340" spans="2:7" ht="15.75">
      <c r="B340" s="27">
        <f t="shared" si="33"/>
        <v>330</v>
      </c>
      <c r="C340" s="28">
        <f t="shared" si="34"/>
        <v>639998.58176265447</v>
      </c>
      <c r="D340" s="53">
        <f t="shared" si="30"/>
        <v>23067.404507530006</v>
      </c>
      <c r="E340" s="30">
        <f t="shared" si="35"/>
        <v>4533.3232874854693</v>
      </c>
      <c r="F340" s="30">
        <f t="shared" si="31"/>
        <v>18534.081220044536</v>
      </c>
      <c r="G340" s="31">
        <f t="shared" si="32"/>
        <v>621464.50054260995</v>
      </c>
    </row>
    <row r="341" spans="2:7" ht="15.75">
      <c r="B341" s="27">
        <f t="shared" si="33"/>
        <v>331</v>
      </c>
      <c r="C341" s="28">
        <f t="shared" si="34"/>
        <v>621464.50054260995</v>
      </c>
      <c r="D341" s="53">
        <f t="shared" si="30"/>
        <v>23067.404507530006</v>
      </c>
      <c r="E341" s="30">
        <f t="shared" si="35"/>
        <v>4402.0402121768211</v>
      </c>
      <c r="F341" s="30">
        <f t="shared" si="31"/>
        <v>18665.364295353185</v>
      </c>
      <c r="G341" s="31">
        <f t="shared" si="32"/>
        <v>602799.13624725677</v>
      </c>
    </row>
    <row r="342" spans="2:7" ht="15.75">
      <c r="B342" s="27">
        <f t="shared" si="33"/>
        <v>332</v>
      </c>
      <c r="C342" s="28">
        <f t="shared" si="34"/>
        <v>602799.13624725677</v>
      </c>
      <c r="D342" s="53">
        <f t="shared" si="30"/>
        <v>23067.404507530006</v>
      </c>
      <c r="E342" s="30">
        <f t="shared" si="35"/>
        <v>4269.8272150847351</v>
      </c>
      <c r="F342" s="30">
        <f t="shared" si="31"/>
        <v>18797.577292445269</v>
      </c>
      <c r="G342" s="31">
        <f t="shared" si="32"/>
        <v>584001.55895481154</v>
      </c>
    </row>
    <row r="343" spans="2:7" ht="15.75">
      <c r="B343" s="27">
        <f t="shared" si="33"/>
        <v>333</v>
      </c>
      <c r="C343" s="28">
        <f t="shared" si="34"/>
        <v>584001.55895481154</v>
      </c>
      <c r="D343" s="53">
        <f t="shared" si="30"/>
        <v>23067.404507530006</v>
      </c>
      <c r="E343" s="30">
        <f t="shared" si="35"/>
        <v>4136.6777092632483</v>
      </c>
      <c r="F343" s="30">
        <f t="shared" si="31"/>
        <v>18930.726798266758</v>
      </c>
      <c r="G343" s="31">
        <f t="shared" si="32"/>
        <v>565070.83215654478</v>
      </c>
    </row>
    <row r="344" spans="2:7" ht="15.75">
      <c r="B344" s="27">
        <f t="shared" si="33"/>
        <v>334</v>
      </c>
      <c r="C344" s="28">
        <f t="shared" si="34"/>
        <v>565070.83215654478</v>
      </c>
      <c r="D344" s="53">
        <f t="shared" si="30"/>
        <v>23067.404507530006</v>
      </c>
      <c r="E344" s="30">
        <f t="shared" si="35"/>
        <v>4002.585061108859</v>
      </c>
      <c r="F344" s="30">
        <f t="shared" si="31"/>
        <v>19064.819446421148</v>
      </c>
      <c r="G344" s="31">
        <f t="shared" si="32"/>
        <v>546006.01271012367</v>
      </c>
    </row>
    <row r="345" spans="2:7" ht="15.75">
      <c r="B345" s="27">
        <f t="shared" si="33"/>
        <v>335</v>
      </c>
      <c r="C345" s="28">
        <f t="shared" si="34"/>
        <v>546006.01271012367</v>
      </c>
      <c r="D345" s="53">
        <f t="shared" si="30"/>
        <v>23067.404507530006</v>
      </c>
      <c r="E345" s="30">
        <f t="shared" si="35"/>
        <v>3867.5425900300429</v>
      </c>
      <c r="F345" s="30">
        <f t="shared" si="31"/>
        <v>19199.861917499962</v>
      </c>
      <c r="G345" s="31">
        <f t="shared" si="32"/>
        <v>526806.15079262375</v>
      </c>
    </row>
    <row r="346" spans="2:7" ht="15.75">
      <c r="B346" s="27">
        <f t="shared" si="33"/>
        <v>336</v>
      </c>
      <c r="C346" s="28">
        <f t="shared" si="34"/>
        <v>526806.15079262375</v>
      </c>
      <c r="D346" s="53">
        <f t="shared" si="30"/>
        <v>23067.404507530006</v>
      </c>
      <c r="E346" s="30">
        <f t="shared" si="35"/>
        <v>3731.5435681144181</v>
      </c>
      <c r="F346" s="30">
        <f t="shared" si="31"/>
        <v>19335.860939415586</v>
      </c>
      <c r="G346" s="31">
        <f t="shared" si="32"/>
        <v>507470.28985320817</v>
      </c>
    </row>
    <row r="347" spans="2:7" ht="15.75">
      <c r="B347" s="27">
        <f t="shared" si="33"/>
        <v>337</v>
      </c>
      <c r="C347" s="28">
        <f t="shared" si="34"/>
        <v>507470.28985320817</v>
      </c>
      <c r="D347" s="53">
        <f t="shared" si="30"/>
        <v>23067.404507530006</v>
      </c>
      <c r="E347" s="30">
        <f t="shared" si="35"/>
        <v>3594.5812197935579</v>
      </c>
      <c r="F347" s="30">
        <f t="shared" si="31"/>
        <v>19472.823287736446</v>
      </c>
      <c r="G347" s="31">
        <f t="shared" si="32"/>
        <v>487997.46656547172</v>
      </c>
    </row>
    <row r="348" spans="2:7" ht="15.75">
      <c r="B348" s="27">
        <f t="shared" si="33"/>
        <v>338</v>
      </c>
      <c r="C348" s="28">
        <f t="shared" si="34"/>
        <v>487997.46656547172</v>
      </c>
      <c r="D348" s="53">
        <f t="shared" si="30"/>
        <v>23067.404507530006</v>
      </c>
      <c r="E348" s="30">
        <f t="shared" si="35"/>
        <v>3456.6487215054249</v>
      </c>
      <c r="F348" s="30">
        <f t="shared" si="31"/>
        <v>19610.75578602458</v>
      </c>
      <c r="G348" s="31">
        <f t="shared" si="32"/>
        <v>468386.71077944717</v>
      </c>
    </row>
    <row r="349" spans="2:7" ht="15.75">
      <c r="B349" s="27">
        <f t="shared" si="33"/>
        <v>339</v>
      </c>
      <c r="C349" s="28">
        <f t="shared" si="34"/>
        <v>468386.71077944717</v>
      </c>
      <c r="D349" s="53">
        <f t="shared" si="30"/>
        <v>23067.404507530006</v>
      </c>
      <c r="E349" s="30">
        <f t="shared" si="35"/>
        <v>3317.7392013544172</v>
      </c>
      <c r="F349" s="30">
        <f t="shared" si="31"/>
        <v>19749.66530617559</v>
      </c>
      <c r="G349" s="31">
        <f t="shared" si="32"/>
        <v>448637.04547327157</v>
      </c>
    </row>
    <row r="350" spans="2:7" ht="15.75">
      <c r="B350" s="27">
        <f t="shared" si="33"/>
        <v>340</v>
      </c>
      <c r="C350" s="28">
        <f t="shared" si="34"/>
        <v>448637.04547327157</v>
      </c>
      <c r="D350" s="53">
        <f t="shared" si="30"/>
        <v>23067.404507530006</v>
      </c>
      <c r="E350" s="30">
        <f t="shared" si="35"/>
        <v>3177.8457387690073</v>
      </c>
      <c r="F350" s="30">
        <f t="shared" si="31"/>
        <v>19889.558768760999</v>
      </c>
      <c r="G350" s="31">
        <f t="shared" si="32"/>
        <v>428747.48670451058</v>
      </c>
    </row>
    <row r="351" spans="2:7" ht="15.75">
      <c r="B351" s="27">
        <f t="shared" si="33"/>
        <v>341</v>
      </c>
      <c r="C351" s="28">
        <f t="shared" si="34"/>
        <v>428747.48670451058</v>
      </c>
      <c r="D351" s="53">
        <f t="shared" si="30"/>
        <v>23067.404507530006</v>
      </c>
      <c r="E351" s="30">
        <f t="shared" si="35"/>
        <v>3036.9613641569499</v>
      </c>
      <c r="F351" s="30">
        <f t="shared" si="31"/>
        <v>20030.443143373057</v>
      </c>
      <c r="G351" s="31">
        <f t="shared" si="32"/>
        <v>408717.04356113751</v>
      </c>
    </row>
    <row r="352" spans="2:7" ht="15.75">
      <c r="B352" s="27">
        <f t="shared" si="33"/>
        <v>342</v>
      </c>
      <c r="C352" s="28">
        <f t="shared" si="34"/>
        <v>408717.04356113751</v>
      </c>
      <c r="D352" s="53">
        <f t="shared" si="30"/>
        <v>23067.404507530006</v>
      </c>
      <c r="E352" s="30">
        <f t="shared" si="35"/>
        <v>2895.0790585580571</v>
      </c>
      <c r="F352" s="30">
        <f t="shared" si="31"/>
        <v>20172.325448971947</v>
      </c>
      <c r="G352" s="31">
        <f t="shared" si="32"/>
        <v>388544.71811216557</v>
      </c>
    </row>
    <row r="353" spans="2:7" ht="15.75">
      <c r="B353" s="27">
        <f t="shared" si="33"/>
        <v>343</v>
      </c>
      <c r="C353" s="28">
        <f t="shared" si="34"/>
        <v>388544.71811216557</v>
      </c>
      <c r="D353" s="53">
        <f t="shared" si="30"/>
        <v>23067.404507530006</v>
      </c>
      <c r="E353" s="30">
        <f t="shared" si="35"/>
        <v>2752.1917532945058</v>
      </c>
      <c r="F353" s="30">
        <f t="shared" si="31"/>
        <v>20315.212754235501</v>
      </c>
      <c r="G353" s="31">
        <f t="shared" si="32"/>
        <v>368229.50535793009</v>
      </c>
    </row>
    <row r="354" spans="2:7" ht="15.75">
      <c r="B354" s="27">
        <f t="shared" si="33"/>
        <v>344</v>
      </c>
      <c r="C354" s="28">
        <f t="shared" si="34"/>
        <v>368229.50535793009</v>
      </c>
      <c r="D354" s="53">
        <f t="shared" si="30"/>
        <v>23067.404507530006</v>
      </c>
      <c r="E354" s="30">
        <f t="shared" si="35"/>
        <v>2608.2923296186714</v>
      </c>
      <c r="F354" s="30">
        <f t="shared" si="31"/>
        <v>20459.112177911335</v>
      </c>
      <c r="G354" s="31">
        <f t="shared" si="32"/>
        <v>347770.39318001876</v>
      </c>
    </row>
    <row r="355" spans="2:7" ht="15.75">
      <c r="B355" s="27">
        <f t="shared" si="33"/>
        <v>345</v>
      </c>
      <c r="C355" s="28">
        <f t="shared" si="34"/>
        <v>347770.39318001876</v>
      </c>
      <c r="D355" s="53">
        <f t="shared" si="30"/>
        <v>23067.404507530006</v>
      </c>
      <c r="E355" s="30">
        <f t="shared" si="35"/>
        <v>2463.373618358466</v>
      </c>
      <c r="F355" s="30">
        <f t="shared" si="31"/>
        <v>20604.030889171539</v>
      </c>
      <c r="G355" s="31">
        <f t="shared" si="32"/>
        <v>327166.36229084723</v>
      </c>
    </row>
    <row r="356" spans="2:7" ht="15.75">
      <c r="B356" s="27">
        <f t="shared" si="33"/>
        <v>346</v>
      </c>
      <c r="C356" s="28">
        <f t="shared" si="34"/>
        <v>327166.36229084723</v>
      </c>
      <c r="D356" s="53">
        <f t="shared" si="30"/>
        <v>23067.404507530006</v>
      </c>
      <c r="E356" s="30">
        <f t="shared" si="35"/>
        <v>2317.4283995601677</v>
      </c>
      <c r="F356" s="30">
        <f t="shared" si="31"/>
        <v>20749.976107969836</v>
      </c>
      <c r="G356" s="31">
        <f t="shared" si="32"/>
        <v>306416.38618287741</v>
      </c>
    </row>
    <row r="357" spans="2:7" ht="15.75">
      <c r="B357" s="27">
        <f t="shared" si="33"/>
        <v>347</v>
      </c>
      <c r="C357" s="28">
        <f t="shared" si="34"/>
        <v>306416.38618287741</v>
      </c>
      <c r="D357" s="53">
        <f t="shared" si="30"/>
        <v>23067.404507530006</v>
      </c>
      <c r="E357" s="30">
        <f t="shared" si="35"/>
        <v>2170.4494021287151</v>
      </c>
      <c r="F357" s="30">
        <f t="shared" si="31"/>
        <v>20896.955105401292</v>
      </c>
      <c r="G357" s="31">
        <f t="shared" si="32"/>
        <v>285519.43107747613</v>
      </c>
    </row>
    <row r="358" spans="2:7" ht="15.75">
      <c r="B358" s="27">
        <f t="shared" si="33"/>
        <v>348</v>
      </c>
      <c r="C358" s="28">
        <f t="shared" si="34"/>
        <v>285519.43107747613</v>
      </c>
      <c r="D358" s="53">
        <f t="shared" si="30"/>
        <v>23067.404507530006</v>
      </c>
      <c r="E358" s="30">
        <f t="shared" si="35"/>
        <v>2022.4293034654561</v>
      </c>
      <c r="F358" s="30">
        <f t="shared" si="31"/>
        <v>21044.975204064551</v>
      </c>
      <c r="G358" s="31">
        <f t="shared" si="32"/>
        <v>264474.45587341156</v>
      </c>
    </row>
    <row r="359" spans="2:7" ht="15.75">
      <c r="B359" s="27">
        <f t="shared" si="33"/>
        <v>349</v>
      </c>
      <c r="C359" s="28">
        <f t="shared" si="34"/>
        <v>264474.45587341156</v>
      </c>
      <c r="D359" s="53">
        <f t="shared" si="30"/>
        <v>23067.404507530006</v>
      </c>
      <c r="E359" s="30">
        <f t="shared" si="35"/>
        <v>1873.3607291033318</v>
      </c>
      <c r="F359" s="30">
        <f t="shared" si="31"/>
        <v>21194.043778426672</v>
      </c>
      <c r="G359" s="31">
        <f t="shared" si="32"/>
        <v>243280.41209498487</v>
      </c>
    </row>
    <row r="360" spans="2:7" ht="15.75">
      <c r="B360" s="27">
        <f t="shared" si="33"/>
        <v>350</v>
      </c>
      <c r="C360" s="28">
        <f t="shared" si="34"/>
        <v>243280.41209498487</v>
      </c>
      <c r="D360" s="53">
        <f t="shared" si="30"/>
        <v>23067.404507530006</v>
      </c>
      <c r="E360" s="30">
        <f t="shared" si="35"/>
        <v>1723.2362523394761</v>
      </c>
      <c r="F360" s="30">
        <f t="shared" si="31"/>
        <v>21344.168255190529</v>
      </c>
      <c r="G360" s="31">
        <f t="shared" si="32"/>
        <v>221936.24383979433</v>
      </c>
    </row>
    <row r="361" spans="2:7" ht="15.75">
      <c r="B361" s="27">
        <f t="shared" si="33"/>
        <v>351</v>
      </c>
      <c r="C361" s="28">
        <f t="shared" si="34"/>
        <v>221936.24383979433</v>
      </c>
      <c r="D361" s="53">
        <f t="shared" si="30"/>
        <v>23067.404507530006</v>
      </c>
      <c r="E361" s="30">
        <f t="shared" si="35"/>
        <v>1572.0483938652098</v>
      </c>
      <c r="F361" s="30">
        <f t="shared" si="31"/>
        <v>21495.356113664795</v>
      </c>
      <c r="G361" s="31">
        <f t="shared" si="32"/>
        <v>200440.88772612953</v>
      </c>
    </row>
    <row r="362" spans="2:7" ht="15.75">
      <c r="B362" s="27">
        <f t="shared" si="33"/>
        <v>352</v>
      </c>
      <c r="C362" s="28">
        <f t="shared" si="34"/>
        <v>200440.88772612953</v>
      </c>
      <c r="D362" s="53">
        <f t="shared" si="30"/>
        <v>23067.404507530006</v>
      </c>
      <c r="E362" s="30">
        <f t="shared" si="35"/>
        <v>1419.7896213934175</v>
      </c>
      <c r="F362" s="30">
        <f t="shared" si="31"/>
        <v>21647.614886136587</v>
      </c>
      <c r="G362" s="31">
        <f t="shared" si="32"/>
        <v>178793.27283999295</v>
      </c>
    </row>
    <row r="363" spans="2:7" ht="15.75">
      <c r="B363" s="27">
        <f t="shared" si="33"/>
        <v>353</v>
      </c>
      <c r="C363" s="28">
        <f t="shared" si="34"/>
        <v>178793.27283999295</v>
      </c>
      <c r="D363" s="53">
        <f t="shared" si="30"/>
        <v>23067.404507530006</v>
      </c>
      <c r="E363" s="30">
        <f t="shared" si="35"/>
        <v>1266.4523492832834</v>
      </c>
      <c r="F363" s="30">
        <f t="shared" si="31"/>
        <v>21800.952158246721</v>
      </c>
      <c r="G363" s="31">
        <f t="shared" si="32"/>
        <v>156992.32068174623</v>
      </c>
    </row>
    <row r="364" spans="2:7" ht="15.75">
      <c r="B364" s="27">
        <f t="shared" si="33"/>
        <v>354</v>
      </c>
      <c r="C364" s="28">
        <f t="shared" si="34"/>
        <v>156992.32068174623</v>
      </c>
      <c r="D364" s="53">
        <f t="shared" si="30"/>
        <v>23067.404507530006</v>
      </c>
      <c r="E364" s="30">
        <f t="shared" si="35"/>
        <v>1112.0289381623691</v>
      </c>
      <c r="F364" s="30">
        <f t="shared" si="31"/>
        <v>21955.375569367636</v>
      </c>
      <c r="G364" s="31">
        <f t="shared" si="32"/>
        <v>135036.9451123786</v>
      </c>
    </row>
    <row r="365" spans="2:7" ht="15.75">
      <c r="B365" s="27">
        <f t="shared" si="33"/>
        <v>355</v>
      </c>
      <c r="C365" s="28">
        <f t="shared" si="34"/>
        <v>135036.9451123786</v>
      </c>
      <c r="D365" s="53">
        <f t="shared" si="30"/>
        <v>23067.404507530006</v>
      </c>
      <c r="E365" s="30">
        <f t="shared" si="35"/>
        <v>956.51169454601518</v>
      </c>
      <c r="F365" s="30">
        <f t="shared" si="31"/>
        <v>22110.892812983991</v>
      </c>
      <c r="G365" s="31">
        <f t="shared" si="32"/>
        <v>112926.05229939461</v>
      </c>
    </row>
    <row r="366" spans="2:7" ht="15.75">
      <c r="B366" s="27">
        <f t="shared" si="33"/>
        <v>356</v>
      </c>
      <c r="C366" s="28">
        <f t="shared" si="34"/>
        <v>112926.05229939461</v>
      </c>
      <c r="D366" s="53">
        <f t="shared" si="30"/>
        <v>23067.404507530006</v>
      </c>
      <c r="E366" s="30">
        <f t="shared" si="35"/>
        <v>799.89287045404512</v>
      </c>
      <c r="F366" s="30">
        <f t="shared" si="31"/>
        <v>22267.511637075961</v>
      </c>
      <c r="G366" s="31">
        <f t="shared" si="32"/>
        <v>90658.540662318643</v>
      </c>
    </row>
    <row r="367" spans="2:7" ht="15.75">
      <c r="B367" s="27">
        <f t="shared" si="33"/>
        <v>357</v>
      </c>
      <c r="C367" s="28">
        <f t="shared" si="34"/>
        <v>90658.540662318643</v>
      </c>
      <c r="D367" s="53">
        <f t="shared" si="30"/>
        <v>23067.404507530006</v>
      </c>
      <c r="E367" s="30">
        <f t="shared" si="35"/>
        <v>642.16466302475703</v>
      </c>
      <c r="F367" s="30">
        <f t="shared" si="31"/>
        <v>22425.239844505249</v>
      </c>
      <c r="G367" s="31">
        <f t="shared" si="32"/>
        <v>68233.30081781339</v>
      </c>
    </row>
    <row r="368" spans="2:7" ht="15.75">
      <c r="B368" s="27">
        <f t="shared" si="33"/>
        <v>358</v>
      </c>
      <c r="C368" s="28">
        <f t="shared" si="34"/>
        <v>68233.30081781339</v>
      </c>
      <c r="D368" s="53">
        <f t="shared" si="30"/>
        <v>23067.404507530006</v>
      </c>
      <c r="E368" s="30">
        <f t="shared" si="35"/>
        <v>483.31921412617822</v>
      </c>
      <c r="F368" s="30">
        <f t="shared" si="31"/>
        <v>22584.085293403827</v>
      </c>
      <c r="G368" s="31">
        <f t="shared" si="32"/>
        <v>45649.215524409563</v>
      </c>
    </row>
    <row r="369" spans="2:7" ht="15.75">
      <c r="B369" s="27">
        <f t="shared" si="33"/>
        <v>359</v>
      </c>
      <c r="C369" s="28">
        <f t="shared" si="34"/>
        <v>45649.215524409563</v>
      </c>
      <c r="D369" s="53">
        <f t="shared" si="30"/>
        <v>23067.404507530006</v>
      </c>
      <c r="E369" s="30">
        <f t="shared" si="35"/>
        <v>323.34860996456774</v>
      </c>
      <c r="F369" s="30">
        <f t="shared" si="31"/>
        <v>22744.055897565438</v>
      </c>
      <c r="G369" s="31">
        <f t="shared" si="32"/>
        <v>22905.159626844124</v>
      </c>
    </row>
    <row r="370" spans="2:7" ht="15.75">
      <c r="B370" s="27">
        <f t="shared" si="33"/>
        <v>360</v>
      </c>
      <c r="C370" s="28">
        <f t="shared" si="34"/>
        <v>22905.159626844124</v>
      </c>
      <c r="D370" s="53">
        <f t="shared" si="30"/>
        <v>23067.404507530006</v>
      </c>
      <c r="E370" s="30">
        <f t="shared" si="35"/>
        <v>162.24488069014586</v>
      </c>
      <c r="F370" s="30">
        <f t="shared" si="31"/>
        <v>22905.159626839861</v>
      </c>
      <c r="G370" s="31">
        <f t="shared" si="32"/>
        <v>4.2637111619114876E-9</v>
      </c>
    </row>
    <row r="371" spans="2:7" ht="15.75">
      <c r="B371" s="27" t="str">
        <f t="shared" si="33"/>
        <v/>
      </c>
      <c r="C371" s="28" t="str">
        <f t="shared" si="34"/>
        <v/>
      </c>
      <c r="D371" s="53" t="str">
        <f t="shared" si="30"/>
        <v/>
      </c>
      <c r="E371" s="30" t="str">
        <f t="shared" si="35"/>
        <v/>
      </c>
      <c r="F371" s="30" t="str">
        <f t="shared" si="31"/>
        <v/>
      </c>
      <c r="G371" s="31" t="str">
        <f t="shared" si="32"/>
        <v/>
      </c>
    </row>
    <row r="372" spans="2:7" ht="15.75">
      <c r="B372" s="27" t="str">
        <f t="shared" si="33"/>
        <v/>
      </c>
      <c r="C372" s="28" t="str">
        <f t="shared" si="34"/>
        <v/>
      </c>
      <c r="D372" s="53" t="str">
        <f t="shared" si="30"/>
        <v/>
      </c>
      <c r="E372" s="30" t="str">
        <f t="shared" si="35"/>
        <v/>
      </c>
      <c r="F372" s="30" t="str">
        <f t="shared" si="31"/>
        <v/>
      </c>
      <c r="G372" s="31" t="str">
        <f t="shared" si="32"/>
        <v/>
      </c>
    </row>
    <row r="373" spans="2:7" ht="15.75">
      <c r="B373" s="27" t="str">
        <f t="shared" si="33"/>
        <v/>
      </c>
      <c r="C373" s="28" t="str">
        <f t="shared" si="34"/>
        <v/>
      </c>
      <c r="D373" s="53" t="str">
        <f t="shared" si="30"/>
        <v/>
      </c>
      <c r="E373" s="30" t="str">
        <f t="shared" si="35"/>
        <v/>
      </c>
      <c r="F373" s="30" t="str">
        <f t="shared" si="31"/>
        <v/>
      </c>
      <c r="G373" s="31" t="str">
        <f t="shared" si="32"/>
        <v/>
      </c>
    </row>
    <row r="374" spans="2:7" ht="15.75">
      <c r="B374" s="27" t="str">
        <f t="shared" si="33"/>
        <v/>
      </c>
      <c r="C374" s="28" t="str">
        <f t="shared" si="34"/>
        <v/>
      </c>
      <c r="D374" s="53" t="str">
        <f t="shared" si="30"/>
        <v/>
      </c>
      <c r="E374" s="30" t="str">
        <f t="shared" si="35"/>
        <v/>
      </c>
      <c r="F374" s="30" t="str">
        <f t="shared" si="31"/>
        <v/>
      </c>
      <c r="G374" s="31" t="str">
        <f t="shared" si="32"/>
        <v/>
      </c>
    </row>
    <row r="375" spans="2:7" ht="15.75">
      <c r="B375" s="27" t="str">
        <f t="shared" si="33"/>
        <v/>
      </c>
      <c r="C375" s="28" t="str">
        <f t="shared" si="34"/>
        <v/>
      </c>
      <c r="D375" s="53" t="str">
        <f t="shared" si="30"/>
        <v/>
      </c>
      <c r="E375" s="30" t="str">
        <f t="shared" si="35"/>
        <v/>
      </c>
      <c r="F375" s="30" t="str">
        <f t="shared" si="31"/>
        <v/>
      </c>
      <c r="G375" s="31" t="str">
        <f t="shared" si="32"/>
        <v/>
      </c>
    </row>
    <row r="376" spans="2:7" ht="15.75">
      <c r="B376" s="27" t="str">
        <f t="shared" si="33"/>
        <v/>
      </c>
      <c r="C376" s="28" t="str">
        <f t="shared" si="34"/>
        <v/>
      </c>
      <c r="D376" s="53" t="str">
        <f t="shared" si="30"/>
        <v/>
      </c>
      <c r="E376" s="30" t="str">
        <f t="shared" si="35"/>
        <v/>
      </c>
      <c r="F376" s="30" t="str">
        <f t="shared" si="31"/>
        <v/>
      </c>
      <c r="G376" s="31" t="str">
        <f t="shared" si="32"/>
        <v/>
      </c>
    </row>
    <row r="377" spans="2:7" ht="15.75">
      <c r="B377" s="27" t="str">
        <f t="shared" si="33"/>
        <v/>
      </c>
      <c r="C377" s="28" t="str">
        <f t="shared" si="34"/>
        <v/>
      </c>
      <c r="D377" s="53" t="str">
        <f t="shared" si="30"/>
        <v/>
      </c>
      <c r="E377" s="30" t="str">
        <f t="shared" si="35"/>
        <v/>
      </c>
      <c r="F377" s="30" t="str">
        <f t="shared" si="31"/>
        <v/>
      </c>
      <c r="G377" s="31" t="str">
        <f t="shared" si="32"/>
        <v/>
      </c>
    </row>
    <row r="378" spans="2:7" ht="15.75">
      <c r="B378" s="27" t="str">
        <f t="shared" si="33"/>
        <v/>
      </c>
      <c r="C378" s="28" t="str">
        <f t="shared" si="34"/>
        <v/>
      </c>
      <c r="D378" s="53" t="str">
        <f t="shared" si="30"/>
        <v/>
      </c>
      <c r="E378" s="30" t="str">
        <f t="shared" si="35"/>
        <v/>
      </c>
      <c r="F378" s="30" t="str">
        <f t="shared" si="31"/>
        <v/>
      </c>
      <c r="G378" s="31" t="str">
        <f t="shared" si="32"/>
        <v/>
      </c>
    </row>
    <row r="379" spans="2:7" ht="15.75">
      <c r="B379" s="27" t="str">
        <f t="shared" si="33"/>
        <v/>
      </c>
      <c r="C379" s="28" t="str">
        <f t="shared" si="34"/>
        <v/>
      </c>
      <c r="D379" s="53" t="str">
        <f t="shared" si="30"/>
        <v/>
      </c>
      <c r="E379" s="30" t="str">
        <f t="shared" si="35"/>
        <v/>
      </c>
      <c r="F379" s="30" t="str">
        <f t="shared" si="31"/>
        <v/>
      </c>
      <c r="G379" s="31" t="str">
        <f t="shared" si="32"/>
        <v/>
      </c>
    </row>
    <row r="380" spans="2:7" ht="15.75">
      <c r="B380" s="27" t="str">
        <f t="shared" si="33"/>
        <v/>
      </c>
      <c r="C380" s="28" t="str">
        <f t="shared" si="34"/>
        <v/>
      </c>
      <c r="D380" s="53" t="str">
        <f t="shared" si="30"/>
        <v/>
      </c>
      <c r="E380" s="30" t="str">
        <f t="shared" si="35"/>
        <v/>
      </c>
      <c r="F380" s="30" t="str">
        <f t="shared" si="31"/>
        <v/>
      </c>
      <c r="G380" s="31" t="str">
        <f t="shared" si="32"/>
        <v/>
      </c>
    </row>
    <row r="381" spans="2:7" ht="15.75">
      <c r="B381" s="27" t="str">
        <f t="shared" si="33"/>
        <v/>
      </c>
      <c r="C381" s="28" t="str">
        <f t="shared" si="34"/>
        <v/>
      </c>
      <c r="D381" s="53" t="str">
        <f t="shared" si="30"/>
        <v/>
      </c>
      <c r="E381" s="30" t="str">
        <f t="shared" si="35"/>
        <v/>
      </c>
      <c r="F381" s="30" t="str">
        <f t="shared" si="31"/>
        <v/>
      </c>
      <c r="G381" s="31" t="str">
        <f t="shared" si="32"/>
        <v/>
      </c>
    </row>
    <row r="382" spans="2:7" ht="15.75">
      <c r="B382" s="27" t="str">
        <f t="shared" si="33"/>
        <v/>
      </c>
      <c r="C382" s="28" t="str">
        <f t="shared" si="34"/>
        <v/>
      </c>
      <c r="D382" s="53" t="str">
        <f t="shared" si="30"/>
        <v/>
      </c>
      <c r="E382" s="30" t="str">
        <f t="shared" si="35"/>
        <v/>
      </c>
      <c r="F382" s="30" t="str">
        <f t="shared" si="31"/>
        <v/>
      </c>
      <c r="G382" s="31" t="str">
        <f t="shared" si="32"/>
        <v/>
      </c>
    </row>
    <row r="383" spans="2:7" ht="15.75">
      <c r="B383" s="27" t="str">
        <f t="shared" si="33"/>
        <v/>
      </c>
      <c r="C383" s="28" t="str">
        <f t="shared" si="34"/>
        <v/>
      </c>
      <c r="D383" s="53" t="str">
        <f t="shared" si="30"/>
        <v/>
      </c>
      <c r="E383" s="30" t="str">
        <f t="shared" si="35"/>
        <v/>
      </c>
      <c r="F383" s="30" t="str">
        <f t="shared" si="31"/>
        <v/>
      </c>
      <c r="G383" s="31" t="str">
        <f t="shared" si="32"/>
        <v/>
      </c>
    </row>
    <row r="384" spans="2:7" ht="15.75">
      <c r="B384" s="27" t="str">
        <f t="shared" si="33"/>
        <v/>
      </c>
      <c r="C384" s="28" t="str">
        <f t="shared" si="34"/>
        <v/>
      </c>
      <c r="D384" s="53" t="str">
        <f t="shared" si="30"/>
        <v/>
      </c>
      <c r="E384" s="30" t="str">
        <f t="shared" si="35"/>
        <v/>
      </c>
      <c r="F384" s="30" t="str">
        <f t="shared" si="31"/>
        <v/>
      </c>
      <c r="G384" s="31" t="str">
        <f t="shared" si="32"/>
        <v/>
      </c>
    </row>
    <row r="385" spans="2:7" ht="15.75">
      <c r="B385" s="27" t="str">
        <f t="shared" si="33"/>
        <v/>
      </c>
      <c r="C385" s="28" t="str">
        <f t="shared" si="34"/>
        <v/>
      </c>
      <c r="D385" s="53" t="str">
        <f t="shared" si="30"/>
        <v/>
      </c>
      <c r="E385" s="30" t="str">
        <f t="shared" si="35"/>
        <v/>
      </c>
      <c r="F385" s="30" t="str">
        <f t="shared" si="31"/>
        <v/>
      </c>
      <c r="G385" s="31" t="str">
        <f t="shared" si="32"/>
        <v/>
      </c>
    </row>
    <row r="386" spans="2:7" ht="15.75">
      <c r="B386" s="27" t="str">
        <f t="shared" si="33"/>
        <v/>
      </c>
      <c r="C386" s="28" t="str">
        <f t="shared" si="34"/>
        <v/>
      </c>
      <c r="D386" s="53" t="str">
        <f t="shared" si="30"/>
        <v/>
      </c>
      <c r="E386" s="30" t="str">
        <f t="shared" si="35"/>
        <v/>
      </c>
      <c r="F386" s="30" t="str">
        <f t="shared" si="31"/>
        <v/>
      </c>
      <c r="G386" s="31" t="str">
        <f t="shared" si="32"/>
        <v/>
      </c>
    </row>
    <row r="387" spans="2:7" ht="15.75">
      <c r="B387" s="27" t="str">
        <f t="shared" si="33"/>
        <v/>
      </c>
      <c r="C387" s="28" t="str">
        <f t="shared" si="34"/>
        <v/>
      </c>
      <c r="D387" s="53" t="str">
        <f t="shared" si="30"/>
        <v/>
      </c>
      <c r="E387" s="30" t="str">
        <f t="shared" si="35"/>
        <v/>
      </c>
      <c r="F387" s="30" t="str">
        <f t="shared" si="31"/>
        <v/>
      </c>
      <c r="G387" s="31" t="str">
        <f t="shared" si="32"/>
        <v/>
      </c>
    </row>
    <row r="388" spans="2:7" ht="15.75">
      <c r="B388" s="27" t="str">
        <f t="shared" si="33"/>
        <v/>
      </c>
      <c r="C388" s="28" t="str">
        <f t="shared" si="34"/>
        <v/>
      </c>
      <c r="D388" s="53" t="str">
        <f t="shared" si="30"/>
        <v/>
      </c>
      <c r="E388" s="30" t="str">
        <f t="shared" si="35"/>
        <v/>
      </c>
      <c r="F388" s="30" t="str">
        <f t="shared" si="31"/>
        <v/>
      </c>
      <c r="G388" s="31" t="str">
        <f t="shared" si="32"/>
        <v/>
      </c>
    </row>
    <row r="389" spans="2:7" ht="15.75">
      <c r="B389" s="27" t="str">
        <f t="shared" si="33"/>
        <v/>
      </c>
      <c r="C389" s="28" t="str">
        <f t="shared" si="34"/>
        <v/>
      </c>
      <c r="D389" s="53" t="str">
        <f t="shared" si="30"/>
        <v/>
      </c>
      <c r="E389" s="30" t="str">
        <f t="shared" si="35"/>
        <v/>
      </c>
      <c r="F389" s="30" t="str">
        <f t="shared" si="31"/>
        <v/>
      </c>
      <c r="G389" s="31" t="str">
        <f t="shared" si="32"/>
        <v/>
      </c>
    </row>
    <row r="390" spans="2:7" ht="15.75">
      <c r="B390" s="27" t="str">
        <f t="shared" si="33"/>
        <v/>
      </c>
      <c r="C390" s="28" t="str">
        <f t="shared" si="34"/>
        <v/>
      </c>
      <c r="D390" s="53" t="str">
        <f t="shared" si="30"/>
        <v/>
      </c>
      <c r="E390" s="30" t="str">
        <f t="shared" si="35"/>
        <v/>
      </c>
      <c r="F390" s="30" t="str">
        <f t="shared" si="31"/>
        <v/>
      </c>
      <c r="G390" s="31" t="str">
        <f t="shared" si="32"/>
        <v/>
      </c>
    </row>
    <row r="391" spans="2:7" ht="15.75">
      <c r="B391" s="27" t="str">
        <f t="shared" si="33"/>
        <v/>
      </c>
      <c r="C391" s="28" t="str">
        <f t="shared" si="34"/>
        <v/>
      </c>
      <c r="D391" s="53" t="str">
        <f t="shared" si="30"/>
        <v/>
      </c>
      <c r="E391" s="30" t="str">
        <f t="shared" si="35"/>
        <v/>
      </c>
      <c r="F391" s="30" t="str">
        <f t="shared" si="31"/>
        <v/>
      </c>
      <c r="G391" s="31" t="str">
        <f t="shared" si="32"/>
        <v/>
      </c>
    </row>
    <row r="392" spans="2:7" ht="15.75">
      <c r="B392" s="27" t="str">
        <f t="shared" si="33"/>
        <v/>
      </c>
      <c r="C392" s="28" t="str">
        <f t="shared" si="34"/>
        <v/>
      </c>
      <c r="D392" s="53" t="str">
        <f t="shared" si="30"/>
        <v/>
      </c>
      <c r="E392" s="30" t="str">
        <f t="shared" si="35"/>
        <v/>
      </c>
      <c r="F392" s="30" t="str">
        <f t="shared" si="31"/>
        <v/>
      </c>
      <c r="G392" s="31" t="str">
        <f t="shared" si="32"/>
        <v/>
      </c>
    </row>
    <row r="393" spans="2:7" ht="15.75">
      <c r="B393" s="27" t="str">
        <f t="shared" si="33"/>
        <v/>
      </c>
      <c r="C393" s="28" t="str">
        <f t="shared" si="34"/>
        <v/>
      </c>
      <c r="D393" s="53" t="str">
        <f t="shared" si="30"/>
        <v/>
      </c>
      <c r="E393" s="30" t="str">
        <f t="shared" si="35"/>
        <v/>
      </c>
      <c r="F393" s="30" t="str">
        <f t="shared" si="31"/>
        <v/>
      </c>
      <c r="G393" s="31" t="str">
        <f t="shared" si="32"/>
        <v/>
      </c>
    </row>
    <row r="394" spans="2:7" ht="15.75">
      <c r="B394" s="27" t="str">
        <f t="shared" si="33"/>
        <v/>
      </c>
      <c r="C394" s="28" t="str">
        <f t="shared" si="34"/>
        <v/>
      </c>
      <c r="D394" s="53" t="str">
        <f t="shared" si="30"/>
        <v/>
      </c>
      <c r="E394" s="30" t="str">
        <f t="shared" si="35"/>
        <v/>
      </c>
      <c r="F394" s="30" t="str">
        <f t="shared" si="31"/>
        <v/>
      </c>
      <c r="G394" s="31" t="str">
        <f t="shared" si="32"/>
        <v/>
      </c>
    </row>
    <row r="395" spans="2:7" ht="15.75">
      <c r="B395" s="27" t="str">
        <f t="shared" si="33"/>
        <v/>
      </c>
      <c r="C395" s="28" t="str">
        <f t="shared" si="34"/>
        <v/>
      </c>
      <c r="D395" s="53" t="str">
        <f t="shared" ref="D395:D411" si="36">IFERROR(IF(C395="","",PMT($E$3/1200,$G$3,-$C$3)), "")</f>
        <v/>
      </c>
      <c r="E395" s="30" t="str">
        <f t="shared" si="35"/>
        <v/>
      </c>
      <c r="F395" s="30" t="str">
        <f t="shared" ref="F395:F411" si="37">IFERROR(IF(C395="","",D395-E395), "")</f>
        <v/>
      </c>
      <c r="G395" s="31" t="str">
        <f t="shared" ref="G395:G411" si="38">IFERROR(IF(C395="","",C395-F395), "")</f>
        <v/>
      </c>
    </row>
    <row r="396" spans="2:7" ht="15.75">
      <c r="B396" s="27" t="str">
        <f t="shared" si="33"/>
        <v/>
      </c>
      <c r="C396" s="28" t="str">
        <f t="shared" si="34"/>
        <v/>
      </c>
      <c r="D396" s="53" t="str">
        <f t="shared" si="36"/>
        <v/>
      </c>
      <c r="E396" s="30" t="str">
        <f t="shared" si="35"/>
        <v/>
      </c>
      <c r="F396" s="30" t="str">
        <f t="shared" si="37"/>
        <v/>
      </c>
      <c r="G396" s="31" t="str">
        <f t="shared" si="38"/>
        <v/>
      </c>
    </row>
    <row r="397" spans="2:7" ht="15.75">
      <c r="B397" s="27" t="str">
        <f t="shared" ref="B397:B411" si="39">IFERROR(IF(C397="","",B396+1), "")</f>
        <v/>
      </c>
      <c r="C397" s="28" t="str">
        <f t="shared" ref="C397:C411" si="40">IFERROR(IF(G396&lt;1,"",G396), "")</f>
        <v/>
      </c>
      <c r="D397" s="53" t="str">
        <f t="shared" si="36"/>
        <v/>
      </c>
      <c r="E397" s="30" t="str">
        <f t="shared" ref="E397:E411" si="41">IF(C397="","",(C397*$E$3)/1200)</f>
        <v/>
      </c>
      <c r="F397" s="30" t="str">
        <f t="shared" si="37"/>
        <v/>
      </c>
      <c r="G397" s="31" t="str">
        <f t="shared" si="38"/>
        <v/>
      </c>
    </row>
    <row r="398" spans="2:7" ht="15.75">
      <c r="B398" s="27" t="str">
        <f t="shared" si="39"/>
        <v/>
      </c>
      <c r="C398" s="28" t="str">
        <f t="shared" si="40"/>
        <v/>
      </c>
      <c r="D398" s="53" t="str">
        <f t="shared" si="36"/>
        <v/>
      </c>
      <c r="E398" s="30" t="str">
        <f t="shared" si="41"/>
        <v/>
      </c>
      <c r="F398" s="30" t="str">
        <f t="shared" si="37"/>
        <v/>
      </c>
      <c r="G398" s="31" t="str">
        <f t="shared" si="38"/>
        <v/>
      </c>
    </row>
    <row r="399" spans="2:7" ht="15.75">
      <c r="B399" s="27" t="str">
        <f t="shared" si="39"/>
        <v/>
      </c>
      <c r="C399" s="28" t="str">
        <f t="shared" si="40"/>
        <v/>
      </c>
      <c r="D399" s="53" t="str">
        <f t="shared" si="36"/>
        <v/>
      </c>
      <c r="E399" s="30" t="str">
        <f t="shared" si="41"/>
        <v/>
      </c>
      <c r="F399" s="30" t="str">
        <f t="shared" si="37"/>
        <v/>
      </c>
      <c r="G399" s="31" t="str">
        <f t="shared" si="38"/>
        <v/>
      </c>
    </row>
    <row r="400" spans="2:7" ht="15.75">
      <c r="B400" s="27" t="str">
        <f t="shared" si="39"/>
        <v/>
      </c>
      <c r="C400" s="28" t="str">
        <f t="shared" si="40"/>
        <v/>
      </c>
      <c r="D400" s="53" t="str">
        <f t="shared" si="36"/>
        <v/>
      </c>
      <c r="E400" s="30" t="str">
        <f t="shared" si="41"/>
        <v/>
      </c>
      <c r="F400" s="30" t="str">
        <f t="shared" si="37"/>
        <v/>
      </c>
      <c r="G400" s="31" t="str">
        <f t="shared" si="38"/>
        <v/>
      </c>
    </row>
    <row r="401" spans="2:7" ht="15.75">
      <c r="B401" s="27" t="str">
        <f t="shared" si="39"/>
        <v/>
      </c>
      <c r="C401" s="28" t="str">
        <f t="shared" si="40"/>
        <v/>
      </c>
      <c r="D401" s="53" t="str">
        <f t="shared" si="36"/>
        <v/>
      </c>
      <c r="E401" s="30" t="str">
        <f t="shared" si="41"/>
        <v/>
      </c>
      <c r="F401" s="30" t="str">
        <f t="shared" si="37"/>
        <v/>
      </c>
      <c r="G401" s="31" t="str">
        <f t="shared" si="38"/>
        <v/>
      </c>
    </row>
    <row r="402" spans="2:7" ht="15.75">
      <c r="B402" s="27" t="str">
        <f t="shared" si="39"/>
        <v/>
      </c>
      <c r="C402" s="28" t="str">
        <f t="shared" si="40"/>
        <v/>
      </c>
      <c r="D402" s="53" t="str">
        <f t="shared" si="36"/>
        <v/>
      </c>
      <c r="E402" s="30" t="str">
        <f t="shared" si="41"/>
        <v/>
      </c>
      <c r="F402" s="30" t="str">
        <f t="shared" si="37"/>
        <v/>
      </c>
      <c r="G402" s="31" t="str">
        <f t="shared" si="38"/>
        <v/>
      </c>
    </row>
    <row r="403" spans="2:7" ht="15.75">
      <c r="B403" s="27" t="str">
        <f t="shared" si="39"/>
        <v/>
      </c>
      <c r="C403" s="28" t="str">
        <f t="shared" si="40"/>
        <v/>
      </c>
      <c r="D403" s="53" t="str">
        <f t="shared" si="36"/>
        <v/>
      </c>
      <c r="E403" s="30" t="str">
        <f t="shared" si="41"/>
        <v/>
      </c>
      <c r="F403" s="30" t="str">
        <f t="shared" si="37"/>
        <v/>
      </c>
      <c r="G403" s="31" t="str">
        <f t="shared" si="38"/>
        <v/>
      </c>
    </row>
    <row r="404" spans="2:7" ht="15.75">
      <c r="B404" s="27" t="str">
        <f t="shared" si="39"/>
        <v/>
      </c>
      <c r="C404" s="28" t="str">
        <f t="shared" si="40"/>
        <v/>
      </c>
      <c r="D404" s="53" t="str">
        <f t="shared" si="36"/>
        <v/>
      </c>
      <c r="E404" s="30" t="str">
        <f t="shared" si="41"/>
        <v/>
      </c>
      <c r="F404" s="30" t="str">
        <f t="shared" si="37"/>
        <v/>
      </c>
      <c r="G404" s="31" t="str">
        <f t="shared" si="38"/>
        <v/>
      </c>
    </row>
    <row r="405" spans="2:7" ht="15.75">
      <c r="B405" s="27" t="str">
        <f t="shared" si="39"/>
        <v/>
      </c>
      <c r="C405" s="28" t="str">
        <f t="shared" si="40"/>
        <v/>
      </c>
      <c r="D405" s="53" t="str">
        <f t="shared" si="36"/>
        <v/>
      </c>
      <c r="E405" s="30" t="str">
        <f t="shared" si="41"/>
        <v/>
      </c>
      <c r="F405" s="30" t="str">
        <f t="shared" si="37"/>
        <v/>
      </c>
      <c r="G405" s="31" t="str">
        <f t="shared" si="38"/>
        <v/>
      </c>
    </row>
    <row r="406" spans="2:7" ht="15.75">
      <c r="B406" s="27" t="str">
        <f t="shared" si="39"/>
        <v/>
      </c>
      <c r="C406" s="28" t="str">
        <f t="shared" si="40"/>
        <v/>
      </c>
      <c r="D406" s="53" t="str">
        <f t="shared" si="36"/>
        <v/>
      </c>
      <c r="E406" s="30" t="str">
        <f t="shared" si="41"/>
        <v/>
      </c>
      <c r="F406" s="30" t="str">
        <f t="shared" si="37"/>
        <v/>
      </c>
      <c r="G406" s="31" t="str">
        <f t="shared" si="38"/>
        <v/>
      </c>
    </row>
    <row r="407" spans="2:7" ht="15.75">
      <c r="B407" s="27" t="str">
        <f t="shared" si="39"/>
        <v/>
      </c>
      <c r="C407" s="28" t="str">
        <f t="shared" si="40"/>
        <v/>
      </c>
      <c r="D407" s="53" t="str">
        <f t="shared" si="36"/>
        <v/>
      </c>
      <c r="E407" s="30" t="str">
        <f t="shared" si="41"/>
        <v/>
      </c>
      <c r="F407" s="30" t="str">
        <f t="shared" si="37"/>
        <v/>
      </c>
      <c r="G407" s="31" t="str">
        <f t="shared" si="38"/>
        <v/>
      </c>
    </row>
    <row r="408" spans="2:7" ht="15.75">
      <c r="B408" s="27" t="str">
        <f t="shared" si="39"/>
        <v/>
      </c>
      <c r="C408" s="28" t="str">
        <f t="shared" si="40"/>
        <v/>
      </c>
      <c r="D408" s="53" t="str">
        <f t="shared" si="36"/>
        <v/>
      </c>
      <c r="E408" s="30" t="str">
        <f t="shared" si="41"/>
        <v/>
      </c>
      <c r="F408" s="30" t="str">
        <f t="shared" si="37"/>
        <v/>
      </c>
      <c r="G408" s="31" t="str">
        <f t="shared" si="38"/>
        <v/>
      </c>
    </row>
    <row r="409" spans="2:7" ht="15.75">
      <c r="B409" s="27" t="str">
        <f t="shared" si="39"/>
        <v/>
      </c>
      <c r="C409" s="28" t="str">
        <f t="shared" si="40"/>
        <v/>
      </c>
      <c r="D409" s="53" t="str">
        <f t="shared" si="36"/>
        <v/>
      </c>
      <c r="E409" s="30" t="str">
        <f t="shared" si="41"/>
        <v/>
      </c>
      <c r="F409" s="30" t="str">
        <f t="shared" si="37"/>
        <v/>
      </c>
      <c r="G409" s="31" t="str">
        <f t="shared" si="38"/>
        <v/>
      </c>
    </row>
    <row r="410" spans="2:7" ht="15.75">
      <c r="B410" s="27" t="str">
        <f t="shared" si="39"/>
        <v/>
      </c>
      <c r="C410" s="28" t="str">
        <f t="shared" si="40"/>
        <v/>
      </c>
      <c r="D410" s="53" t="str">
        <f t="shared" si="36"/>
        <v/>
      </c>
      <c r="E410" s="30" t="str">
        <f t="shared" si="41"/>
        <v/>
      </c>
      <c r="F410" s="30" t="str">
        <f t="shared" si="37"/>
        <v/>
      </c>
      <c r="G410" s="31" t="str">
        <f t="shared" si="38"/>
        <v/>
      </c>
    </row>
    <row r="411" spans="2:7" ht="15.75">
      <c r="B411" s="27" t="str">
        <f t="shared" si="39"/>
        <v/>
      </c>
      <c r="C411" s="28" t="str">
        <f t="shared" si="40"/>
        <v/>
      </c>
      <c r="E411" s="30" t="str">
        <f t="shared" si="41"/>
        <v/>
      </c>
      <c r="F411" s="30" t="str">
        <f t="shared" si="37"/>
        <v/>
      </c>
      <c r="G411" s="31" t="str">
        <f t="shared" si="38"/>
        <v/>
      </c>
    </row>
    <row r="412" spans="2:7" ht="15.75">
      <c r="B412" s="32"/>
      <c r="C412" s="28"/>
      <c r="D412" s="29"/>
      <c r="E412" s="30"/>
      <c r="F412" s="30"/>
      <c r="G412" s="31"/>
    </row>
    <row r="413" spans="2:7" ht="15.75">
      <c r="B413" s="32"/>
      <c r="C413" s="28"/>
      <c r="D413" s="29"/>
      <c r="E413" s="30"/>
      <c r="F413" s="30"/>
      <c r="G413" s="31"/>
    </row>
    <row r="414" spans="2:7" ht="15.75">
      <c r="B414" s="32"/>
      <c r="C414" s="28"/>
      <c r="D414" s="29"/>
      <c r="E414" s="30"/>
      <c r="F414" s="30"/>
      <c r="G414" s="31"/>
    </row>
    <row r="415" spans="2:7" ht="15.75">
      <c r="B415" s="32"/>
      <c r="C415" s="28"/>
      <c r="D415" s="29"/>
      <c r="E415" s="30"/>
      <c r="F415" s="30"/>
      <c r="G415" s="31"/>
    </row>
    <row r="416" spans="2:7" ht="15.75">
      <c r="B416" s="32"/>
      <c r="C416" s="28"/>
      <c r="D416" s="29"/>
      <c r="E416" s="30"/>
      <c r="F416" s="30"/>
      <c r="G416" s="31"/>
    </row>
    <row r="417" spans="2:7" ht="15.75">
      <c r="B417" s="32"/>
      <c r="C417" s="28"/>
      <c r="D417" s="29"/>
      <c r="E417" s="30"/>
      <c r="F417" s="30"/>
      <c r="G417" s="31"/>
    </row>
    <row r="418" spans="2:7" ht="15.75">
      <c r="B418" s="32"/>
      <c r="C418" s="28"/>
      <c r="D418" s="29"/>
      <c r="E418" s="30"/>
      <c r="F418" s="30"/>
      <c r="G418" s="31"/>
    </row>
    <row r="419" spans="2:7" ht="15.75">
      <c r="B419" s="32"/>
      <c r="C419" s="28"/>
      <c r="D419" s="29"/>
      <c r="E419" s="30"/>
      <c r="F419" s="30"/>
      <c r="G419" s="31"/>
    </row>
    <row r="420" spans="2:7" ht="15.75">
      <c r="B420" s="32"/>
      <c r="C420" s="28"/>
      <c r="D420" s="29"/>
      <c r="E420" s="30"/>
      <c r="F420" s="30"/>
      <c r="G420" s="31"/>
    </row>
    <row r="421" spans="2:7" ht="15.75">
      <c r="B421" s="32"/>
      <c r="C421" s="28"/>
      <c r="D421" s="29"/>
      <c r="E421" s="30"/>
      <c r="F421" s="30"/>
      <c r="G421" s="31"/>
    </row>
    <row r="422" spans="2:7" ht="15.75">
      <c r="B422" s="32"/>
      <c r="C422" s="28"/>
      <c r="D422" s="29"/>
      <c r="E422" s="30"/>
      <c r="F422" s="30"/>
      <c r="G422" s="31"/>
    </row>
    <row r="423" spans="2:7" ht="15.75">
      <c r="B423" s="32"/>
      <c r="C423" s="28"/>
      <c r="D423" s="29"/>
      <c r="E423" s="30"/>
      <c r="F423" s="30"/>
      <c r="G423" s="31"/>
    </row>
    <row r="424" spans="2:7" ht="15.75">
      <c r="B424" s="32"/>
      <c r="C424" s="28"/>
      <c r="D424" s="29"/>
      <c r="E424" s="30"/>
      <c r="F424" s="30"/>
      <c r="G424" s="31"/>
    </row>
    <row r="425" spans="2:7" ht="15.75">
      <c r="B425" s="32"/>
      <c r="C425" s="28"/>
      <c r="D425" s="29"/>
      <c r="E425" s="30"/>
      <c r="F425" s="30"/>
      <c r="G425" s="31"/>
    </row>
    <row r="426" spans="2:7" ht="15.75">
      <c r="B426" s="32"/>
      <c r="C426" s="28"/>
      <c r="D426" s="29"/>
      <c r="E426" s="30"/>
      <c r="F426" s="30"/>
      <c r="G426" s="31"/>
    </row>
    <row r="427" spans="2:7" ht="15.75">
      <c r="B427" s="32"/>
      <c r="C427" s="28"/>
      <c r="D427" s="29"/>
      <c r="E427" s="30"/>
      <c r="F427" s="30"/>
      <c r="G427" s="31"/>
    </row>
    <row r="428" spans="2:7" ht="15.75">
      <c r="B428" s="32"/>
      <c r="C428" s="28"/>
      <c r="D428" s="29"/>
      <c r="E428" s="30"/>
      <c r="F428" s="30"/>
      <c r="G428" s="31"/>
    </row>
    <row r="429" spans="2:7" ht="15.75">
      <c r="B429" s="32"/>
      <c r="C429" s="28"/>
      <c r="D429" s="29"/>
      <c r="E429" s="30"/>
      <c r="F429" s="30"/>
      <c r="G429" s="31"/>
    </row>
    <row r="430" spans="2:7" ht="15.75">
      <c r="B430" s="32"/>
      <c r="C430" s="28"/>
      <c r="D430" s="29"/>
      <c r="E430" s="30"/>
      <c r="F430" s="30"/>
      <c r="G430" s="31"/>
    </row>
    <row r="431" spans="2:7" ht="15.75">
      <c r="B431" s="32"/>
      <c r="C431" s="28"/>
      <c r="D431" s="29"/>
      <c r="E431" s="30"/>
      <c r="F431" s="30"/>
      <c r="G431" s="31"/>
    </row>
    <row r="432" spans="2:7" ht="15.75">
      <c r="B432" s="32"/>
      <c r="C432" s="28"/>
      <c r="D432" s="29"/>
      <c r="E432" s="30"/>
      <c r="F432" s="30"/>
      <c r="G432" s="31"/>
    </row>
    <row r="433" spans="2:7" ht="15.75">
      <c r="B433" s="32"/>
      <c r="C433" s="28"/>
      <c r="D433" s="29"/>
      <c r="E433" s="30"/>
      <c r="F433" s="30"/>
      <c r="G433" s="31"/>
    </row>
    <row r="434" spans="2:7" ht="15.75">
      <c r="B434" s="32"/>
      <c r="C434" s="28"/>
      <c r="D434" s="29"/>
      <c r="E434" s="30"/>
      <c r="F434" s="30"/>
      <c r="G434" s="31"/>
    </row>
    <row r="435" spans="2:7" ht="15.75">
      <c r="B435" s="32"/>
      <c r="C435" s="28"/>
      <c r="D435" s="29"/>
      <c r="E435" s="30"/>
      <c r="F435" s="30"/>
      <c r="G435" s="31"/>
    </row>
    <row r="436" spans="2:7" ht="15.75">
      <c r="B436" s="32"/>
      <c r="C436" s="28"/>
      <c r="D436" s="29"/>
      <c r="E436" s="30"/>
      <c r="F436" s="30"/>
      <c r="G436" s="31"/>
    </row>
    <row r="437" spans="2:7" ht="15.75">
      <c r="B437" s="32"/>
      <c r="C437" s="28"/>
      <c r="D437" s="29"/>
      <c r="E437" s="30"/>
      <c r="F437" s="30"/>
      <c r="G437" s="31"/>
    </row>
    <row r="438" spans="2:7" ht="15.75">
      <c r="B438" s="32"/>
      <c r="C438" s="28"/>
      <c r="D438" s="29"/>
      <c r="E438" s="30"/>
      <c r="F438" s="30"/>
      <c r="G438" s="31"/>
    </row>
    <row r="439" spans="2:7" ht="15.75">
      <c r="B439" s="32"/>
      <c r="C439" s="28"/>
      <c r="D439" s="29"/>
      <c r="E439" s="30"/>
      <c r="F439" s="30"/>
      <c r="G439" s="31"/>
    </row>
    <row r="440" spans="2:7" ht="15.75">
      <c r="B440" s="32"/>
      <c r="C440" s="28"/>
      <c r="D440" s="29"/>
      <c r="E440" s="30"/>
      <c r="F440" s="30"/>
      <c r="G440" s="31"/>
    </row>
    <row r="441" spans="2:7" ht="15.75">
      <c r="B441" s="32"/>
      <c r="C441" s="28"/>
      <c r="D441" s="29"/>
      <c r="E441" s="30"/>
      <c r="F441" s="30"/>
      <c r="G441" s="31"/>
    </row>
    <row r="442" spans="2:7" ht="15.75">
      <c r="B442" s="32"/>
      <c r="C442" s="28"/>
      <c r="D442" s="29"/>
      <c r="E442" s="30"/>
      <c r="F442" s="30"/>
      <c r="G442" s="31"/>
    </row>
    <row r="443" spans="2:7" ht="15.75">
      <c r="B443" s="32"/>
      <c r="C443" s="28"/>
      <c r="D443" s="29"/>
      <c r="E443" s="30"/>
      <c r="F443" s="30"/>
      <c r="G443" s="31"/>
    </row>
    <row r="444" spans="2:7" ht="15.75">
      <c r="B444" s="32"/>
      <c r="C444" s="28"/>
      <c r="D444" s="29"/>
      <c r="E444" s="30"/>
      <c r="F444" s="30"/>
      <c r="G444" s="31"/>
    </row>
    <row r="445" spans="2:7" ht="15.75">
      <c r="B445" s="32"/>
      <c r="C445" s="28"/>
      <c r="D445" s="29"/>
      <c r="E445" s="30"/>
      <c r="F445" s="30"/>
      <c r="G445" s="31"/>
    </row>
    <row r="446" spans="2:7" ht="15.75">
      <c r="B446" s="32"/>
      <c r="C446" s="28"/>
      <c r="D446" s="29"/>
      <c r="E446" s="30"/>
      <c r="F446" s="30"/>
      <c r="G446" s="31"/>
    </row>
    <row r="447" spans="2:7" ht="15.75">
      <c r="B447" s="32"/>
      <c r="C447" s="28"/>
      <c r="D447" s="29"/>
      <c r="E447" s="30"/>
      <c r="F447" s="30"/>
      <c r="G447" s="31"/>
    </row>
    <row r="448" spans="2:7" ht="15.75">
      <c r="B448" s="32"/>
      <c r="C448" s="28"/>
      <c r="D448" s="29"/>
      <c r="E448" s="30"/>
      <c r="F448" s="30"/>
      <c r="G448" s="31"/>
    </row>
    <row r="449" spans="2:7" ht="15.75">
      <c r="B449" s="32"/>
      <c r="C449" s="28"/>
      <c r="D449" s="29"/>
      <c r="E449" s="30"/>
      <c r="F449" s="30"/>
      <c r="G449" s="31"/>
    </row>
    <row r="450" spans="2:7" ht="15.75">
      <c r="B450" s="32"/>
      <c r="C450" s="28"/>
      <c r="D450" s="29"/>
      <c r="E450" s="30"/>
      <c r="F450" s="30"/>
      <c r="G450" s="31"/>
    </row>
    <row r="451" spans="2:7" ht="15.75">
      <c r="B451" s="32"/>
      <c r="C451" s="28"/>
      <c r="D451" s="29"/>
      <c r="E451" s="30"/>
      <c r="F451" s="30"/>
      <c r="G451" s="31"/>
    </row>
    <row r="452" spans="2:7" ht="15.75">
      <c r="B452" s="32"/>
      <c r="C452" s="28"/>
      <c r="D452" s="29"/>
      <c r="E452" s="30"/>
      <c r="F452" s="30"/>
      <c r="G452" s="31"/>
    </row>
    <row r="453" spans="2:7" ht="15.75">
      <c r="B453" s="32"/>
      <c r="C453" s="28"/>
      <c r="D453" s="29"/>
      <c r="E453" s="30"/>
      <c r="F453" s="30"/>
      <c r="G453" s="31"/>
    </row>
    <row r="454" spans="2:7" ht="15.75">
      <c r="B454" s="32"/>
      <c r="C454" s="28"/>
      <c r="D454" s="29"/>
      <c r="E454" s="30"/>
      <c r="F454" s="30"/>
      <c r="G454" s="31"/>
    </row>
    <row r="455" spans="2:7" ht="15.75">
      <c r="B455" s="32"/>
      <c r="C455" s="28"/>
      <c r="D455" s="29"/>
      <c r="E455" s="30"/>
      <c r="F455" s="30"/>
      <c r="G455" s="31"/>
    </row>
    <row r="456" spans="2:7" ht="15.75">
      <c r="B456" s="32"/>
      <c r="C456" s="28"/>
      <c r="D456" s="29"/>
      <c r="E456" s="30"/>
      <c r="F456" s="30"/>
      <c r="G456" s="31"/>
    </row>
    <row r="457" spans="2:7" ht="15.75">
      <c r="B457" s="32"/>
      <c r="C457" s="28"/>
      <c r="D457" s="29"/>
      <c r="E457" s="30"/>
      <c r="F457" s="30"/>
      <c r="G457" s="31"/>
    </row>
    <row r="458" spans="2:7" ht="15.75">
      <c r="B458" s="32"/>
      <c r="C458" s="28"/>
      <c r="D458" s="29"/>
      <c r="E458" s="30"/>
      <c r="F458" s="30"/>
      <c r="G458" s="31"/>
    </row>
    <row r="459" spans="2:7" ht="15.75">
      <c r="B459" s="32"/>
      <c r="C459" s="28"/>
      <c r="D459" s="29"/>
      <c r="E459" s="30"/>
      <c r="F459" s="30"/>
      <c r="G459" s="31"/>
    </row>
    <row r="460" spans="2:7" ht="15.75">
      <c r="B460" s="32"/>
      <c r="C460" s="28"/>
      <c r="D460" s="29"/>
      <c r="E460" s="30"/>
      <c r="F460" s="30"/>
      <c r="G460" s="31"/>
    </row>
    <row r="461" spans="2:7" ht="15.75">
      <c r="B461" s="32"/>
      <c r="C461" s="28"/>
      <c r="D461" s="29"/>
      <c r="E461" s="30"/>
      <c r="F461" s="30"/>
      <c r="G461" s="31"/>
    </row>
    <row r="462" spans="2:7" ht="15.75">
      <c r="B462" s="32"/>
      <c r="C462" s="28"/>
      <c r="D462" s="29"/>
      <c r="E462" s="30"/>
      <c r="F462" s="30"/>
      <c r="G462" s="31"/>
    </row>
    <row r="463" spans="2:7" ht="15.75">
      <c r="B463" s="32"/>
      <c r="C463" s="28"/>
      <c r="D463" s="29"/>
      <c r="E463" s="30"/>
      <c r="F463" s="30"/>
      <c r="G463" s="31"/>
    </row>
    <row r="464" spans="2:7" ht="15.75">
      <c r="B464" s="32"/>
      <c r="C464" s="28"/>
      <c r="D464" s="29"/>
      <c r="E464" s="30"/>
      <c r="F464" s="30"/>
      <c r="G464" s="31"/>
    </row>
    <row r="465" spans="2:7" ht="15.75">
      <c r="B465" s="32"/>
      <c r="C465" s="28"/>
      <c r="D465" s="29"/>
      <c r="E465" s="30"/>
      <c r="F465" s="30"/>
      <c r="G465" s="31"/>
    </row>
    <row r="466" spans="2:7" ht="15.75">
      <c r="B466" s="32"/>
      <c r="C466" s="28"/>
      <c r="D466" s="29"/>
      <c r="E466" s="30"/>
      <c r="F466" s="30"/>
      <c r="G466" s="31"/>
    </row>
    <row r="467" spans="2:7" ht="15.75">
      <c r="B467" s="32"/>
      <c r="C467" s="28"/>
      <c r="D467" s="29"/>
      <c r="E467" s="30"/>
      <c r="F467" s="30"/>
      <c r="G467" s="31"/>
    </row>
    <row r="468" spans="2:7" ht="15.75">
      <c r="B468" s="32"/>
      <c r="C468" s="28"/>
      <c r="D468" s="29"/>
      <c r="E468" s="30"/>
      <c r="F468" s="30"/>
      <c r="G468" s="31"/>
    </row>
    <row r="469" spans="2:7" ht="15.75">
      <c r="B469" s="32"/>
      <c r="C469" s="28"/>
      <c r="D469" s="29"/>
      <c r="E469" s="30"/>
      <c r="F469" s="30"/>
      <c r="G469" s="31"/>
    </row>
    <row r="470" spans="2:7" ht="15.75">
      <c r="B470" s="32"/>
      <c r="C470" s="28"/>
      <c r="D470" s="29"/>
      <c r="E470" s="30"/>
      <c r="F470" s="30"/>
      <c r="G470" s="31"/>
    </row>
    <row r="471" spans="2:7" ht="15.75">
      <c r="B471" s="32"/>
      <c r="C471" s="28"/>
      <c r="D471" s="29"/>
      <c r="E471" s="30"/>
      <c r="F471" s="30"/>
      <c r="G471" s="31"/>
    </row>
    <row r="472" spans="2:7" ht="15.75">
      <c r="B472" s="32"/>
      <c r="C472" s="28"/>
      <c r="D472" s="29"/>
      <c r="E472" s="30"/>
      <c r="F472" s="30"/>
      <c r="G472" s="31"/>
    </row>
    <row r="473" spans="2:7" ht="15.75">
      <c r="B473" s="32"/>
      <c r="C473" s="28"/>
      <c r="D473" s="29"/>
      <c r="E473" s="30"/>
      <c r="F473" s="30"/>
      <c r="G473" s="31"/>
    </row>
    <row r="474" spans="2:7" ht="15.75">
      <c r="B474" s="32"/>
      <c r="C474" s="28"/>
      <c r="D474" s="29"/>
      <c r="E474" s="30"/>
      <c r="F474" s="30"/>
      <c r="G474" s="31"/>
    </row>
    <row r="475" spans="2:7" ht="15.75">
      <c r="B475" s="32"/>
      <c r="C475" s="28"/>
      <c r="D475" s="29"/>
      <c r="E475" s="30"/>
      <c r="F475" s="30"/>
      <c r="G475" s="31"/>
    </row>
    <row r="476" spans="2:7" ht="15.75">
      <c r="B476" s="32"/>
      <c r="C476" s="28"/>
      <c r="D476" s="29"/>
      <c r="E476" s="30"/>
      <c r="F476" s="30"/>
      <c r="G476" s="31"/>
    </row>
    <row r="477" spans="2:7" ht="15.75">
      <c r="B477" s="32"/>
      <c r="C477" s="28"/>
      <c r="D477" s="29"/>
      <c r="E477" s="30"/>
      <c r="F477" s="30"/>
      <c r="G477" s="31"/>
    </row>
    <row r="478" spans="2:7" ht="15.75">
      <c r="B478" s="32"/>
      <c r="C478" s="28"/>
      <c r="D478" s="29"/>
      <c r="E478" s="30"/>
      <c r="F478" s="30"/>
      <c r="G478" s="31"/>
    </row>
    <row r="479" spans="2:7" ht="15.75">
      <c r="B479" s="32"/>
      <c r="C479" s="28"/>
      <c r="D479" s="29"/>
      <c r="E479" s="30"/>
      <c r="F479" s="30"/>
      <c r="G479" s="31"/>
    </row>
    <row r="480" spans="2:7" ht="15.75">
      <c r="B480" s="32"/>
      <c r="C480" s="28"/>
      <c r="D480" s="29"/>
      <c r="E480" s="30"/>
      <c r="F480" s="30"/>
      <c r="G480" s="31"/>
    </row>
    <row r="481" spans="2:7" ht="15.75">
      <c r="B481" s="32"/>
      <c r="C481" s="28"/>
      <c r="D481" s="29"/>
      <c r="E481" s="30"/>
      <c r="F481" s="30"/>
      <c r="G481" s="31"/>
    </row>
    <row r="482" spans="2:7" ht="15.75">
      <c r="B482" s="32"/>
      <c r="C482" s="28"/>
      <c r="D482" s="29"/>
      <c r="E482" s="30"/>
      <c r="F482" s="30"/>
      <c r="G482" s="31"/>
    </row>
    <row r="483" spans="2:7" ht="15.75">
      <c r="B483" s="32"/>
      <c r="C483" s="28"/>
      <c r="D483" s="29"/>
      <c r="E483" s="30"/>
      <c r="F483" s="30"/>
      <c r="G483" s="31"/>
    </row>
    <row r="484" spans="2:7" ht="15.75">
      <c r="B484" s="32"/>
      <c r="C484" s="28"/>
      <c r="D484" s="29"/>
      <c r="E484" s="30"/>
      <c r="F484" s="30"/>
      <c r="G484" s="31"/>
    </row>
    <row r="485" spans="2:7" ht="15.75">
      <c r="B485" s="32"/>
      <c r="C485" s="28"/>
      <c r="D485" s="29"/>
      <c r="E485" s="30"/>
      <c r="F485" s="30"/>
      <c r="G485" s="31"/>
    </row>
    <row r="486" spans="2:7" ht="15.75">
      <c r="B486" s="32"/>
      <c r="C486" s="28"/>
      <c r="D486" s="29"/>
      <c r="E486" s="30"/>
      <c r="F486" s="30"/>
      <c r="G486" s="31"/>
    </row>
    <row r="487" spans="2:7" ht="15.75">
      <c r="B487" s="32"/>
      <c r="C487" s="28"/>
      <c r="D487" s="29"/>
      <c r="E487" s="30"/>
      <c r="F487" s="30"/>
      <c r="G487" s="31"/>
    </row>
    <row r="488" spans="2:7" ht="15.75">
      <c r="B488" s="32"/>
      <c r="C488" s="28"/>
      <c r="D488" s="29"/>
      <c r="E488" s="30"/>
      <c r="F488" s="30"/>
      <c r="G488" s="31"/>
    </row>
    <row r="489" spans="2:7" ht="15.75">
      <c r="B489" s="32"/>
      <c r="C489" s="28"/>
      <c r="D489" s="29"/>
      <c r="E489" s="30"/>
      <c r="F489" s="30"/>
      <c r="G489" s="31"/>
    </row>
    <row r="490" spans="2:7" ht="15.75">
      <c r="B490" s="32"/>
      <c r="C490" s="28"/>
      <c r="D490" s="29"/>
      <c r="E490" s="30"/>
      <c r="F490" s="30"/>
      <c r="G490" s="31"/>
    </row>
    <row r="491" spans="2:7" ht="15.75">
      <c r="B491" s="32"/>
      <c r="C491" s="28"/>
      <c r="D491" s="29"/>
      <c r="E491" s="30"/>
      <c r="F491" s="30"/>
      <c r="G491" s="31"/>
    </row>
    <row r="492" spans="2:7" ht="15.75">
      <c r="B492" s="32"/>
      <c r="C492" s="28"/>
      <c r="D492" s="29"/>
      <c r="E492" s="30"/>
      <c r="F492" s="30"/>
      <c r="G492" s="31"/>
    </row>
    <row r="493" spans="2:7" ht="15.75">
      <c r="B493" s="32"/>
      <c r="C493" s="28"/>
      <c r="D493" s="29"/>
      <c r="E493" s="30"/>
      <c r="F493" s="30"/>
      <c r="G493" s="31"/>
    </row>
    <row r="494" spans="2:7" ht="15.75">
      <c r="B494" s="32"/>
      <c r="C494" s="28"/>
      <c r="D494" s="29"/>
      <c r="E494" s="30"/>
      <c r="F494" s="30"/>
      <c r="G494" s="31"/>
    </row>
    <row r="495" spans="2:7" ht="15.75">
      <c r="B495" s="32"/>
      <c r="C495" s="28"/>
      <c r="D495" s="29"/>
      <c r="E495" s="30"/>
      <c r="F495" s="30"/>
      <c r="G495" s="31"/>
    </row>
    <row r="496" spans="2:7" ht="15.75">
      <c r="B496" s="32"/>
      <c r="C496" s="28"/>
      <c r="D496" s="29"/>
      <c r="E496" s="30"/>
      <c r="F496" s="30"/>
      <c r="G496" s="31"/>
    </row>
    <row r="497" spans="2:7" ht="15.75">
      <c r="B497" s="32"/>
      <c r="C497" s="28"/>
      <c r="D497" s="29"/>
      <c r="E497" s="30"/>
      <c r="F497" s="30"/>
      <c r="G497" s="31"/>
    </row>
    <row r="498" spans="2:7" ht="15.75">
      <c r="B498" s="32"/>
      <c r="C498" s="28"/>
      <c r="D498" s="29"/>
      <c r="E498" s="30"/>
      <c r="F498" s="30"/>
      <c r="G498" s="31"/>
    </row>
    <row r="499" spans="2:7" ht="15.75">
      <c r="B499" s="32"/>
      <c r="C499" s="28"/>
      <c r="D499" s="29"/>
      <c r="E499" s="30"/>
      <c r="F499" s="30"/>
      <c r="G499" s="31"/>
    </row>
    <row r="500" spans="2:7" ht="15.75">
      <c r="B500" s="32"/>
      <c r="C500" s="28"/>
      <c r="D500" s="29"/>
      <c r="E500" s="30"/>
      <c r="F500" s="30"/>
      <c r="G500" s="31"/>
    </row>
    <row r="501" spans="2:7" ht="15.75">
      <c r="B501" s="32"/>
      <c r="C501" s="28"/>
      <c r="D501" s="29"/>
      <c r="E501" s="30"/>
      <c r="F501" s="30"/>
      <c r="G501" s="31"/>
    </row>
    <row r="502" spans="2:7" ht="15.75">
      <c r="B502" s="32"/>
      <c r="C502" s="28"/>
      <c r="D502" s="29"/>
      <c r="E502" s="30"/>
      <c r="F502" s="30"/>
      <c r="G502" s="31"/>
    </row>
    <row r="503" spans="2:7" ht="15.75">
      <c r="B503" s="32"/>
      <c r="C503" s="28"/>
      <c r="D503" s="29"/>
      <c r="E503" s="30"/>
      <c r="F503" s="30"/>
      <c r="G503" s="31"/>
    </row>
    <row r="504" spans="2:7" ht="15.75">
      <c r="B504" s="32"/>
      <c r="C504" s="28"/>
      <c r="D504" s="29"/>
      <c r="E504" s="30"/>
      <c r="F504" s="30"/>
      <c r="G504" s="31"/>
    </row>
    <row r="505" spans="2:7" ht="15.75">
      <c r="B505" s="32"/>
      <c r="C505" s="28"/>
      <c r="D505" s="29"/>
      <c r="E505" s="30"/>
      <c r="F505" s="30"/>
      <c r="G505" s="31"/>
    </row>
    <row r="506" spans="2:7" ht="15.75">
      <c r="B506" s="32"/>
      <c r="C506" s="28"/>
      <c r="D506" s="29"/>
      <c r="E506" s="30"/>
      <c r="F506" s="30"/>
      <c r="G506" s="31"/>
    </row>
    <row r="507" spans="2:7" ht="15.75">
      <c r="B507" s="32"/>
      <c r="C507" s="28"/>
      <c r="D507" s="29"/>
      <c r="E507" s="30"/>
      <c r="F507" s="30"/>
      <c r="G507" s="31"/>
    </row>
    <row r="508" spans="2:7" ht="15.75">
      <c r="B508" s="32"/>
      <c r="C508" s="28"/>
      <c r="D508" s="29"/>
      <c r="E508" s="30"/>
      <c r="F508" s="30"/>
      <c r="G508" s="31"/>
    </row>
    <row r="509" spans="2:7" ht="15.75">
      <c r="B509" s="32"/>
      <c r="C509" s="28"/>
      <c r="D509" s="29"/>
      <c r="E509" s="30"/>
      <c r="F509" s="30"/>
      <c r="G509" s="31"/>
    </row>
    <row r="510" spans="2:7" ht="15.75">
      <c r="B510" s="32"/>
      <c r="C510" s="28"/>
      <c r="D510" s="29"/>
      <c r="E510" s="30"/>
      <c r="F510" s="30"/>
      <c r="G510" s="31"/>
    </row>
    <row r="511" spans="2:7" ht="15.75">
      <c r="B511" s="32"/>
      <c r="C511" s="28"/>
      <c r="D511" s="29"/>
      <c r="E511" s="30"/>
      <c r="F511" s="30"/>
      <c r="G511" s="31"/>
    </row>
    <row r="512" spans="2:7" ht="15.75">
      <c r="B512" s="32"/>
      <c r="C512" s="28"/>
      <c r="D512" s="29"/>
      <c r="E512" s="30"/>
      <c r="F512" s="30"/>
      <c r="G512" s="31"/>
    </row>
    <row r="513" spans="2:7" ht="15.75">
      <c r="B513" s="32"/>
      <c r="C513" s="28"/>
      <c r="D513" s="29"/>
      <c r="E513" s="30"/>
      <c r="F513" s="30"/>
      <c r="G513" s="31"/>
    </row>
    <row r="514" spans="2:7" ht="15.75">
      <c r="B514" s="32"/>
      <c r="C514" s="28"/>
      <c r="D514" s="29"/>
      <c r="E514" s="30"/>
      <c r="F514" s="30"/>
      <c r="G514" s="31"/>
    </row>
    <row r="515" spans="2:7" ht="15.75">
      <c r="B515" s="32"/>
      <c r="C515" s="28"/>
      <c r="D515" s="29"/>
      <c r="E515" s="30"/>
      <c r="F515" s="30"/>
      <c r="G515" s="31"/>
    </row>
    <row r="516" spans="2:7" ht="15.75">
      <c r="B516" s="32"/>
      <c r="C516" s="28"/>
      <c r="D516" s="29"/>
      <c r="E516" s="30"/>
      <c r="F516" s="30"/>
      <c r="G516" s="31"/>
    </row>
    <row r="517" spans="2:7" ht="15.75">
      <c r="B517" s="32"/>
      <c r="C517" s="28"/>
      <c r="D517" s="29"/>
      <c r="E517" s="30"/>
      <c r="F517" s="30"/>
      <c r="G517" s="31"/>
    </row>
    <row r="518" spans="2:7" ht="15.75">
      <c r="B518" s="32"/>
      <c r="C518" s="28"/>
      <c r="D518" s="29"/>
      <c r="E518" s="30"/>
      <c r="F518" s="30"/>
      <c r="G518" s="31"/>
    </row>
    <row r="519" spans="2:7" ht="15.75">
      <c r="B519" s="32"/>
      <c r="C519" s="28"/>
      <c r="D519" s="29"/>
      <c r="E519" s="30"/>
      <c r="F519" s="30"/>
      <c r="G519" s="31"/>
    </row>
    <row r="520" spans="2:7" ht="15.75">
      <c r="B520" s="32"/>
      <c r="C520" s="28"/>
      <c r="D520" s="29"/>
      <c r="E520" s="30"/>
      <c r="F520" s="30"/>
      <c r="G520" s="31"/>
    </row>
    <row r="521" spans="2:7" ht="15.75">
      <c r="B521" s="32"/>
      <c r="C521" s="28"/>
      <c r="D521" s="29"/>
      <c r="E521" s="30"/>
      <c r="F521" s="30"/>
      <c r="G521" s="31"/>
    </row>
    <row r="522" spans="2:7" ht="15.75">
      <c r="B522" s="32"/>
      <c r="C522" s="28"/>
      <c r="D522" s="29"/>
      <c r="E522" s="30"/>
      <c r="F522" s="30"/>
      <c r="G522" s="31"/>
    </row>
    <row r="523" spans="2:7" ht="15.75">
      <c r="B523" s="32"/>
      <c r="C523" s="28"/>
      <c r="D523" s="29"/>
      <c r="E523" s="30"/>
      <c r="F523" s="30"/>
      <c r="G523" s="31"/>
    </row>
    <row r="524" spans="2:7" ht="15.75">
      <c r="B524" s="32"/>
      <c r="C524" s="28"/>
      <c r="D524" s="29"/>
      <c r="E524" s="30"/>
      <c r="F524" s="30"/>
      <c r="G524" s="31"/>
    </row>
    <row r="525" spans="2:7" ht="15.75">
      <c r="B525" s="32"/>
      <c r="C525" s="28"/>
      <c r="D525" s="29"/>
      <c r="E525" s="30"/>
      <c r="F525" s="30"/>
      <c r="G525" s="31"/>
    </row>
    <row r="526" spans="2:7" ht="15.75">
      <c r="B526" s="32"/>
      <c r="C526" s="28"/>
      <c r="D526" s="29"/>
      <c r="E526" s="30"/>
      <c r="F526" s="30"/>
      <c r="G526" s="31"/>
    </row>
    <row r="527" spans="2:7" ht="15.75">
      <c r="B527" s="32"/>
      <c r="C527" s="28"/>
      <c r="D527" s="29"/>
      <c r="E527" s="30"/>
      <c r="F527" s="30"/>
      <c r="G527" s="31"/>
    </row>
    <row r="528" spans="2:7" ht="15.75">
      <c r="B528" s="32"/>
      <c r="C528" s="28"/>
      <c r="D528" s="29"/>
      <c r="E528" s="30"/>
      <c r="F528" s="30"/>
      <c r="G528" s="31"/>
    </row>
    <row r="529" spans="2:7" ht="15.75">
      <c r="B529" s="32"/>
      <c r="C529" s="28"/>
      <c r="D529" s="29"/>
      <c r="E529" s="30"/>
      <c r="F529" s="30"/>
      <c r="G529" s="31"/>
    </row>
    <row r="530" spans="2:7" ht="15.75">
      <c r="B530" s="32"/>
      <c r="C530" s="28"/>
      <c r="D530" s="29"/>
      <c r="E530" s="30"/>
      <c r="F530" s="30"/>
      <c r="G530" s="31"/>
    </row>
    <row r="531" spans="2:7" ht="15.75">
      <c r="B531" s="32"/>
      <c r="C531" s="28"/>
      <c r="D531" s="29"/>
      <c r="E531" s="30"/>
      <c r="F531" s="30"/>
      <c r="G531" s="31"/>
    </row>
    <row r="532" spans="2:7" ht="15.75">
      <c r="B532" s="32"/>
      <c r="C532" s="28"/>
      <c r="D532" s="29"/>
      <c r="E532" s="30"/>
      <c r="F532" s="30"/>
      <c r="G532" s="31"/>
    </row>
    <row r="533" spans="2:7" ht="15.75">
      <c r="B533" s="32"/>
      <c r="C533" s="28"/>
      <c r="D533" s="29"/>
      <c r="E533" s="30"/>
      <c r="F533" s="30"/>
      <c r="G533" s="31"/>
    </row>
    <row r="534" spans="2:7" ht="15.75">
      <c r="B534" s="32"/>
      <c r="C534" s="28"/>
      <c r="D534" s="29"/>
      <c r="E534" s="30"/>
      <c r="F534" s="30"/>
      <c r="G534" s="31"/>
    </row>
    <row r="535" spans="2:7" ht="15.75">
      <c r="B535" s="32"/>
      <c r="C535" s="28"/>
      <c r="D535" s="29"/>
      <c r="E535" s="30"/>
      <c r="F535" s="30"/>
      <c r="G535" s="31"/>
    </row>
    <row r="536" spans="2:7" ht="15.75">
      <c r="B536" s="32"/>
      <c r="C536" s="28"/>
      <c r="D536" s="29"/>
      <c r="E536" s="30"/>
      <c r="F536" s="30"/>
      <c r="G536" s="31"/>
    </row>
    <row r="537" spans="2:7" ht="15.75">
      <c r="B537" s="32"/>
      <c r="C537" s="28"/>
      <c r="D537" s="29"/>
      <c r="E537" s="30"/>
      <c r="F537" s="30"/>
      <c r="G537" s="31"/>
    </row>
    <row r="538" spans="2:7" ht="15.75">
      <c r="B538" s="32"/>
      <c r="C538" s="28"/>
      <c r="D538" s="29"/>
      <c r="E538" s="30"/>
      <c r="F538" s="30"/>
      <c r="G538" s="31"/>
    </row>
    <row r="539" spans="2:7" ht="15.75">
      <c r="B539" s="32"/>
      <c r="C539" s="28"/>
      <c r="D539" s="29"/>
      <c r="E539" s="30"/>
      <c r="F539" s="30"/>
      <c r="G539" s="31"/>
    </row>
    <row r="540" spans="2:7" ht="15.75">
      <c r="B540" s="32"/>
      <c r="C540" s="28"/>
      <c r="D540" s="29"/>
      <c r="E540" s="30"/>
      <c r="F540" s="30"/>
      <c r="G540" s="31"/>
    </row>
    <row r="541" spans="2:7" ht="15.75">
      <c r="B541" s="32"/>
      <c r="C541" s="28"/>
      <c r="D541" s="29"/>
      <c r="E541" s="30"/>
      <c r="F541" s="30"/>
      <c r="G541" s="31"/>
    </row>
    <row r="542" spans="2:7" ht="15.75">
      <c r="B542" s="32"/>
      <c r="C542" s="28"/>
      <c r="D542" s="29"/>
      <c r="E542" s="30"/>
      <c r="F542" s="30"/>
      <c r="G542" s="31"/>
    </row>
    <row r="543" spans="2:7" ht="15.75">
      <c r="B543" s="32"/>
      <c r="C543" s="28"/>
      <c r="D543" s="29"/>
      <c r="E543" s="30"/>
      <c r="F543" s="30"/>
      <c r="G543" s="31"/>
    </row>
    <row r="544" spans="2:7" ht="15.75">
      <c r="B544" s="32"/>
      <c r="C544" s="28"/>
      <c r="D544" s="29"/>
      <c r="E544" s="30"/>
      <c r="F544" s="30"/>
      <c r="G544" s="31"/>
    </row>
    <row r="545" spans="2:7" ht="15.75">
      <c r="B545" s="32"/>
      <c r="C545" s="28"/>
      <c r="D545" s="29"/>
      <c r="E545" s="30"/>
      <c r="F545" s="30"/>
      <c r="G545" s="31"/>
    </row>
    <row r="546" spans="2:7" ht="15.75">
      <c r="B546" s="32"/>
      <c r="C546" s="28"/>
      <c r="D546" s="29"/>
      <c r="E546" s="30"/>
      <c r="F546" s="30"/>
      <c r="G546" s="31"/>
    </row>
    <row r="547" spans="2:7" ht="15.75">
      <c r="B547" s="32"/>
      <c r="C547" s="28"/>
      <c r="D547" s="29"/>
      <c r="E547" s="30"/>
      <c r="F547" s="30"/>
      <c r="G547" s="31"/>
    </row>
    <row r="548" spans="2:7" ht="15.75">
      <c r="B548" s="32"/>
      <c r="C548" s="28"/>
      <c r="D548" s="29"/>
      <c r="E548" s="30"/>
      <c r="F548" s="30"/>
      <c r="G548" s="31"/>
    </row>
    <row r="549" spans="2:7" ht="15.75">
      <c r="B549" s="32"/>
      <c r="C549" s="28"/>
      <c r="D549" s="29"/>
      <c r="E549" s="30"/>
      <c r="F549" s="30"/>
      <c r="G549" s="31"/>
    </row>
    <row r="550" spans="2:7" ht="15.75">
      <c r="B550" s="32"/>
      <c r="C550" s="28"/>
      <c r="D550" s="29"/>
      <c r="E550" s="30"/>
      <c r="F550" s="30"/>
      <c r="G550" s="31"/>
    </row>
    <row r="551" spans="2:7" ht="15.75">
      <c r="B551" s="32"/>
      <c r="C551" s="28"/>
      <c r="D551" s="29"/>
      <c r="E551" s="30"/>
      <c r="F551" s="30"/>
      <c r="G551" s="31"/>
    </row>
    <row r="552" spans="2:7" ht="15.75">
      <c r="B552" s="32"/>
      <c r="C552" s="28"/>
      <c r="D552" s="29"/>
      <c r="E552" s="30"/>
      <c r="F552" s="30"/>
      <c r="G552" s="31"/>
    </row>
    <row r="553" spans="2:7" ht="15.75">
      <c r="B553" s="32"/>
      <c r="C553" s="28"/>
      <c r="D553" s="29"/>
      <c r="E553" s="30"/>
      <c r="F553" s="30"/>
      <c r="G553" s="31"/>
    </row>
    <row r="554" spans="2:7" ht="15.75">
      <c r="B554" s="32"/>
      <c r="C554" s="28"/>
      <c r="D554" s="29"/>
      <c r="E554" s="30"/>
      <c r="F554" s="30"/>
      <c r="G554" s="31"/>
    </row>
    <row r="555" spans="2:7" ht="15.75">
      <c r="B555" s="32"/>
      <c r="C555" s="28"/>
      <c r="D555" s="29"/>
      <c r="E555" s="30"/>
      <c r="F555" s="30"/>
      <c r="G555" s="31"/>
    </row>
    <row r="556" spans="2:7" ht="15.75">
      <c r="B556" s="32"/>
      <c r="C556" s="28"/>
      <c r="D556" s="29"/>
      <c r="E556" s="30"/>
      <c r="F556" s="30"/>
      <c r="G556" s="31"/>
    </row>
    <row r="557" spans="2:7" ht="15.75">
      <c r="B557" s="32"/>
      <c r="C557" s="28"/>
      <c r="D557" s="29"/>
      <c r="E557" s="30"/>
      <c r="F557" s="30"/>
      <c r="G557" s="31"/>
    </row>
    <row r="558" spans="2:7" ht="15.75">
      <c r="B558" s="32"/>
      <c r="C558" s="28"/>
      <c r="D558" s="29"/>
      <c r="E558" s="30"/>
      <c r="F558" s="30"/>
      <c r="G558" s="31"/>
    </row>
    <row r="559" spans="2:7" ht="15.75">
      <c r="B559" s="32"/>
      <c r="C559" s="28"/>
      <c r="D559" s="29"/>
      <c r="E559" s="30"/>
      <c r="F559" s="30"/>
      <c r="G559" s="31"/>
    </row>
    <row r="560" spans="2:7" ht="15.75">
      <c r="B560" s="32"/>
      <c r="C560" s="28"/>
      <c r="D560" s="29"/>
      <c r="E560" s="30"/>
      <c r="F560" s="30"/>
      <c r="G560" s="31"/>
    </row>
    <row r="561" spans="2:7" ht="15.75">
      <c r="B561" s="32"/>
      <c r="C561" s="28"/>
      <c r="D561" s="29"/>
      <c r="E561" s="30"/>
      <c r="F561" s="30"/>
      <c r="G561" s="31"/>
    </row>
    <row r="562" spans="2:7" ht="15.75">
      <c r="B562" s="32"/>
      <c r="C562" s="28"/>
      <c r="D562" s="29"/>
      <c r="E562" s="30"/>
      <c r="F562" s="30"/>
      <c r="G562" s="31"/>
    </row>
    <row r="563" spans="2:7" ht="15.75">
      <c r="B563" s="32"/>
      <c r="C563" s="28"/>
      <c r="D563" s="29"/>
      <c r="E563" s="30"/>
      <c r="F563" s="30"/>
      <c r="G563" s="31"/>
    </row>
    <row r="564" spans="2:7" ht="15.75">
      <c r="B564" s="32"/>
      <c r="C564" s="28"/>
      <c r="D564" s="29"/>
      <c r="E564" s="30"/>
      <c r="F564" s="30"/>
      <c r="G564" s="31"/>
    </row>
    <row r="565" spans="2:7" ht="15.75">
      <c r="B565" s="32"/>
      <c r="C565" s="28"/>
      <c r="D565" s="29"/>
      <c r="E565" s="30"/>
      <c r="F565" s="30"/>
      <c r="G565" s="31"/>
    </row>
    <row r="566" spans="2:7" ht="15.75">
      <c r="B566" s="32"/>
      <c r="C566" s="28"/>
      <c r="D566" s="29"/>
      <c r="E566" s="30"/>
      <c r="F566" s="30"/>
      <c r="G566" s="31"/>
    </row>
    <row r="567" spans="2:7" ht="15.75">
      <c r="B567" s="32"/>
      <c r="C567" s="28"/>
      <c r="D567" s="29"/>
      <c r="E567" s="30"/>
      <c r="F567" s="30"/>
      <c r="G567" s="31"/>
    </row>
    <row r="568" spans="2:7" ht="15.75">
      <c r="B568" s="32"/>
      <c r="C568" s="28"/>
      <c r="D568" s="29"/>
      <c r="E568" s="30"/>
      <c r="F568" s="30"/>
      <c r="G568" s="31"/>
    </row>
    <row r="569" spans="2:7" ht="15.75">
      <c r="B569" s="32"/>
      <c r="C569" s="28"/>
      <c r="D569" s="29"/>
      <c r="E569" s="30"/>
      <c r="F569" s="30"/>
      <c r="G569" s="31"/>
    </row>
    <row r="570" spans="2:7" ht="15.75">
      <c r="B570" s="32"/>
      <c r="C570" s="28"/>
      <c r="D570" s="29"/>
      <c r="E570" s="30"/>
      <c r="F570" s="30"/>
      <c r="G570" s="31"/>
    </row>
    <row r="571" spans="2:7" ht="15.75">
      <c r="B571" s="32"/>
      <c r="C571" s="28"/>
      <c r="D571" s="29"/>
      <c r="E571" s="30"/>
      <c r="F571" s="30"/>
      <c r="G571" s="31"/>
    </row>
    <row r="572" spans="2:7" ht="15.75">
      <c r="B572" s="32"/>
      <c r="C572" s="28"/>
      <c r="D572" s="29"/>
      <c r="E572" s="30"/>
      <c r="F572" s="30"/>
      <c r="G572" s="31"/>
    </row>
    <row r="573" spans="2:7" ht="15.75">
      <c r="B573" s="32"/>
      <c r="C573" s="28"/>
      <c r="D573" s="29"/>
      <c r="E573" s="30"/>
      <c r="F573" s="30"/>
      <c r="G573" s="31"/>
    </row>
    <row r="574" spans="2:7" ht="15.75">
      <c r="B574" s="32"/>
      <c r="C574" s="28"/>
      <c r="D574" s="29"/>
      <c r="E574" s="30"/>
      <c r="F574" s="30"/>
      <c r="G574" s="31"/>
    </row>
    <row r="575" spans="2:7" ht="15.75">
      <c r="B575" s="32"/>
      <c r="C575" s="28"/>
      <c r="D575" s="29"/>
      <c r="E575" s="30"/>
      <c r="F575" s="30"/>
      <c r="G575" s="31"/>
    </row>
    <row r="576" spans="2:7" ht="15.75">
      <c r="B576" s="32"/>
      <c r="C576" s="28"/>
      <c r="D576" s="29"/>
      <c r="E576" s="30"/>
      <c r="F576" s="30"/>
      <c r="G576" s="31"/>
    </row>
    <row r="577" spans="2:7" ht="15.75">
      <c r="B577" s="32"/>
      <c r="C577" s="28"/>
      <c r="D577" s="29"/>
      <c r="E577" s="30"/>
      <c r="F577" s="30"/>
      <c r="G577" s="31"/>
    </row>
    <row r="578" spans="2:7" ht="15.75">
      <c r="B578" s="32"/>
      <c r="C578" s="28"/>
      <c r="D578" s="29"/>
      <c r="E578" s="30"/>
      <c r="F578" s="30"/>
      <c r="G578" s="31"/>
    </row>
    <row r="579" spans="2:7" ht="15.75">
      <c r="B579" s="32"/>
      <c r="C579" s="28"/>
      <c r="D579" s="29"/>
      <c r="E579" s="30"/>
      <c r="F579" s="30"/>
      <c r="G579" s="31"/>
    </row>
    <row r="580" spans="2:7" ht="15.75">
      <c r="B580" s="32"/>
      <c r="C580" s="28"/>
      <c r="D580" s="29"/>
      <c r="E580" s="30"/>
      <c r="F580" s="30"/>
      <c r="G580" s="31"/>
    </row>
    <row r="581" spans="2:7" ht="15.75">
      <c r="B581" s="32"/>
      <c r="C581" s="28"/>
      <c r="D581" s="29"/>
      <c r="E581" s="30"/>
      <c r="F581" s="30"/>
      <c r="G581" s="31"/>
    </row>
    <row r="582" spans="2:7" ht="15.75">
      <c r="B582" s="32"/>
      <c r="C582" s="28"/>
      <c r="D582" s="29"/>
      <c r="E582" s="30"/>
      <c r="F582" s="30"/>
      <c r="G582" s="31"/>
    </row>
    <row r="583" spans="2:7" ht="15.75">
      <c r="B583" s="32"/>
      <c r="C583" s="28"/>
      <c r="D583" s="29"/>
      <c r="E583" s="30"/>
      <c r="F583" s="30"/>
      <c r="G583" s="31"/>
    </row>
    <row r="584" spans="2:7" ht="15.75">
      <c r="B584" s="32"/>
      <c r="C584" s="28"/>
      <c r="D584" s="29"/>
      <c r="E584" s="30"/>
      <c r="F584" s="30"/>
      <c r="G584" s="31"/>
    </row>
    <row r="585" spans="2:7" ht="15.75">
      <c r="B585" s="32"/>
      <c r="C585" s="28"/>
      <c r="D585" s="29"/>
      <c r="E585" s="30"/>
      <c r="F585" s="30"/>
      <c r="G585" s="31"/>
    </row>
    <row r="586" spans="2:7" ht="15.75">
      <c r="B586" s="32"/>
      <c r="C586" s="28"/>
      <c r="D586" s="29"/>
      <c r="E586" s="30"/>
      <c r="F586" s="30"/>
      <c r="G586" s="31"/>
    </row>
    <row r="587" spans="2:7" ht="15.75">
      <c r="B587" s="32"/>
      <c r="C587" s="28"/>
      <c r="D587" s="29"/>
      <c r="E587" s="30"/>
      <c r="F587" s="30"/>
      <c r="G587" s="31"/>
    </row>
    <row r="588" spans="2:7" ht="15.75">
      <c r="B588" s="32"/>
      <c r="C588" s="28"/>
      <c r="D588" s="29"/>
      <c r="E588" s="30"/>
      <c r="F588" s="30"/>
      <c r="G588" s="31"/>
    </row>
    <row r="589" spans="2:7" ht="15.75">
      <c r="B589" s="32"/>
      <c r="C589" s="28"/>
      <c r="D589" s="29"/>
      <c r="E589" s="30"/>
      <c r="F589" s="30"/>
      <c r="G589" s="31"/>
    </row>
    <row r="590" spans="2:7" ht="15.75">
      <c r="B590" s="32"/>
      <c r="C590" s="28"/>
      <c r="D590" s="29"/>
      <c r="E590" s="30"/>
      <c r="F590" s="30"/>
      <c r="G590" s="31"/>
    </row>
    <row r="591" spans="2:7" ht="15.75">
      <c r="B591" s="32"/>
      <c r="C591" s="28"/>
      <c r="D591" s="29"/>
      <c r="E591" s="30"/>
      <c r="F591" s="30"/>
      <c r="G591" s="31"/>
    </row>
    <row r="592" spans="2:7" ht="15.75">
      <c r="B592" s="32"/>
      <c r="C592" s="28"/>
      <c r="D592" s="29"/>
      <c r="E592" s="30"/>
      <c r="F592" s="30"/>
      <c r="G592" s="31"/>
    </row>
    <row r="593" spans="2:7" ht="15.75">
      <c r="B593" s="32"/>
      <c r="C593" s="28"/>
      <c r="D593" s="29"/>
      <c r="E593" s="30"/>
      <c r="F593" s="30"/>
      <c r="G593" s="31"/>
    </row>
    <row r="594" spans="2:7" ht="15.75">
      <c r="B594" s="32"/>
      <c r="C594" s="28"/>
      <c r="D594" s="29"/>
      <c r="E594" s="30"/>
      <c r="F594" s="30"/>
      <c r="G594" s="31"/>
    </row>
    <row r="595" spans="2:7" ht="15.75">
      <c r="B595" s="32"/>
      <c r="C595" s="28"/>
      <c r="D595" s="29"/>
      <c r="E595" s="30"/>
      <c r="F595" s="30"/>
      <c r="G595" s="31"/>
    </row>
    <row r="596" spans="2:7" ht="15.75">
      <c r="B596" s="32"/>
      <c r="C596" s="28"/>
      <c r="D596" s="29"/>
      <c r="E596" s="30"/>
      <c r="F596" s="30"/>
      <c r="G596" s="31"/>
    </row>
    <row r="597" spans="2:7" ht="15.75">
      <c r="B597" s="32"/>
      <c r="C597" s="28"/>
      <c r="D597" s="29"/>
      <c r="E597" s="30"/>
      <c r="F597" s="30"/>
      <c r="G597" s="31"/>
    </row>
    <row r="598" spans="2:7" ht="15.75">
      <c r="B598" s="32"/>
      <c r="C598" s="28"/>
      <c r="D598" s="29"/>
      <c r="E598" s="30"/>
      <c r="F598" s="30"/>
      <c r="G598" s="31"/>
    </row>
    <row r="599" spans="2:7" ht="15.75">
      <c r="B599" s="32"/>
      <c r="C599" s="28"/>
      <c r="D599" s="29"/>
      <c r="E599" s="30"/>
      <c r="F599" s="30"/>
      <c r="G599" s="31"/>
    </row>
    <row r="600" spans="2:7" ht="15.75">
      <c r="B600" s="32"/>
      <c r="C600" s="28"/>
      <c r="D600" s="29"/>
      <c r="E600" s="30"/>
      <c r="F600" s="30"/>
      <c r="G600" s="31"/>
    </row>
    <row r="601" spans="2:7" ht="15.75">
      <c r="B601" s="32"/>
      <c r="C601" s="28"/>
      <c r="D601" s="29"/>
      <c r="E601" s="30"/>
      <c r="F601" s="30"/>
      <c r="G601" s="31"/>
    </row>
    <row r="602" spans="2:7" ht="15.75">
      <c r="B602" s="32"/>
      <c r="C602" s="28"/>
      <c r="D602" s="29"/>
      <c r="E602" s="30"/>
      <c r="F602" s="30"/>
      <c r="G602" s="31"/>
    </row>
    <row r="603" spans="2:7" ht="15.75">
      <c r="B603" s="32"/>
      <c r="C603" s="28"/>
      <c r="D603" s="29"/>
      <c r="E603" s="30"/>
      <c r="F603" s="30"/>
      <c r="G603" s="31"/>
    </row>
    <row r="604" spans="2:7" ht="15.75">
      <c r="B604" s="32"/>
      <c r="C604" s="28"/>
      <c r="D604" s="29"/>
      <c r="E604" s="30"/>
      <c r="F604" s="30"/>
      <c r="G604" s="31"/>
    </row>
    <row r="605" spans="2:7" ht="15.75">
      <c r="B605" s="32"/>
      <c r="C605" s="28"/>
      <c r="D605" s="29"/>
      <c r="E605" s="30"/>
      <c r="F605" s="30"/>
      <c r="G605" s="31"/>
    </row>
    <row r="606" spans="2:7" ht="15.75">
      <c r="B606" s="32"/>
      <c r="C606" s="28"/>
      <c r="D606" s="29"/>
      <c r="E606" s="30"/>
      <c r="F606" s="30"/>
      <c r="G606" s="31"/>
    </row>
    <row r="607" spans="2:7" ht="15.75">
      <c r="B607" s="32"/>
      <c r="C607" s="28"/>
      <c r="D607" s="29"/>
      <c r="E607" s="30"/>
      <c r="F607" s="30"/>
      <c r="G607" s="31"/>
    </row>
    <row r="608" spans="2:7" ht="15.75">
      <c r="B608" s="32"/>
      <c r="C608" s="28"/>
      <c r="D608" s="29"/>
      <c r="E608" s="30"/>
      <c r="F608" s="30"/>
      <c r="G608" s="31"/>
    </row>
    <row r="609" spans="2:7" ht="15.75">
      <c r="B609" s="32"/>
      <c r="C609" s="28"/>
      <c r="D609" s="29"/>
      <c r="E609" s="30"/>
      <c r="F609" s="30"/>
      <c r="G609" s="31"/>
    </row>
    <row r="610" spans="2:7" ht="15.75">
      <c r="B610" s="32"/>
      <c r="C610" s="28"/>
      <c r="D610" s="29"/>
      <c r="E610" s="30"/>
      <c r="F610" s="30"/>
      <c r="G610" s="31"/>
    </row>
    <row r="611" spans="2:7" ht="15.75">
      <c r="B611" s="32"/>
      <c r="C611" s="28"/>
      <c r="D611" s="29"/>
      <c r="E611" s="30"/>
      <c r="F611" s="30"/>
      <c r="G611" s="31"/>
    </row>
    <row r="612" spans="2:7" ht="15.75">
      <c r="B612" s="32"/>
      <c r="C612" s="28"/>
      <c r="D612" s="29"/>
      <c r="E612" s="30"/>
      <c r="F612" s="30"/>
      <c r="G612" s="31"/>
    </row>
    <row r="613" spans="2:7" ht="15.75">
      <c r="B613" s="32"/>
      <c r="C613" s="28"/>
      <c r="D613" s="29"/>
      <c r="E613" s="30"/>
      <c r="F613" s="30"/>
      <c r="G613" s="31"/>
    </row>
    <row r="614" spans="2:7" ht="15.75">
      <c r="B614" s="32"/>
      <c r="C614" s="28"/>
      <c r="D614" s="29"/>
      <c r="E614" s="30"/>
      <c r="F614" s="30"/>
      <c r="G614" s="31"/>
    </row>
    <row r="615" spans="2:7" ht="15.75">
      <c r="B615" s="32"/>
      <c r="C615" s="28"/>
      <c r="D615" s="29"/>
      <c r="E615" s="30"/>
      <c r="F615" s="30"/>
      <c r="G615" s="31"/>
    </row>
    <row r="616" spans="2:7" ht="15.75">
      <c r="B616" s="32"/>
      <c r="C616" s="28"/>
      <c r="D616" s="29"/>
      <c r="E616" s="30"/>
      <c r="F616" s="30"/>
      <c r="G616" s="31"/>
    </row>
    <row r="617" spans="2:7" ht="15.75">
      <c r="B617" s="32"/>
      <c r="C617" s="28"/>
      <c r="D617" s="29"/>
      <c r="E617" s="30"/>
      <c r="F617" s="30"/>
      <c r="G617" s="31"/>
    </row>
    <row r="618" spans="2:7" ht="15.75">
      <c r="B618" s="32"/>
      <c r="C618" s="28"/>
      <c r="D618" s="29"/>
      <c r="E618" s="30"/>
      <c r="F618" s="30"/>
      <c r="G618" s="31"/>
    </row>
    <row r="619" spans="2:7" ht="15.75">
      <c r="B619" s="32"/>
      <c r="C619" s="28"/>
      <c r="D619" s="29"/>
      <c r="E619" s="30"/>
      <c r="F619" s="30"/>
      <c r="G619" s="31"/>
    </row>
    <row r="620" spans="2:7" ht="15.75">
      <c r="B620" s="32"/>
      <c r="C620" s="28"/>
      <c r="D620" s="29"/>
      <c r="E620" s="30"/>
      <c r="F620" s="30"/>
      <c r="G620" s="31"/>
    </row>
    <row r="621" spans="2:7" ht="15.75">
      <c r="B621" s="32"/>
      <c r="C621" s="28"/>
      <c r="D621" s="29"/>
      <c r="E621" s="30"/>
      <c r="F621" s="30"/>
      <c r="G621" s="31"/>
    </row>
    <row r="622" spans="2:7" ht="15.75">
      <c r="B622" s="32"/>
      <c r="C622" s="28"/>
      <c r="D622" s="29"/>
      <c r="E622" s="30"/>
      <c r="F622" s="30"/>
      <c r="G622" s="31"/>
    </row>
    <row r="623" spans="2:7" ht="15.75">
      <c r="B623" s="32"/>
      <c r="C623" s="28"/>
      <c r="D623" s="29"/>
      <c r="E623" s="30"/>
      <c r="F623" s="30"/>
      <c r="G623" s="31"/>
    </row>
    <row r="624" spans="2:7" ht="15.75">
      <c r="B624" s="32"/>
      <c r="C624" s="28"/>
      <c r="D624" s="29"/>
      <c r="E624" s="30"/>
      <c r="F624" s="30"/>
      <c r="G624" s="31"/>
    </row>
    <row r="625" spans="2:7" ht="15.75">
      <c r="B625" s="32"/>
      <c r="C625" s="28"/>
      <c r="D625" s="29"/>
      <c r="E625" s="30"/>
      <c r="F625" s="30"/>
      <c r="G625" s="31"/>
    </row>
    <row r="626" spans="2:7" ht="15.75">
      <c r="B626" s="32"/>
      <c r="C626" s="28"/>
      <c r="D626" s="29"/>
      <c r="E626" s="30"/>
      <c r="F626" s="30"/>
      <c r="G626" s="31"/>
    </row>
    <row r="627" spans="2:7" ht="15.75">
      <c r="B627" s="32"/>
      <c r="C627" s="28"/>
      <c r="D627" s="29"/>
      <c r="E627" s="30"/>
      <c r="F627" s="30"/>
      <c r="G627" s="31"/>
    </row>
    <row r="628" spans="2:7" ht="15.75">
      <c r="B628" s="32"/>
      <c r="C628" s="28"/>
      <c r="D628" s="29"/>
      <c r="E628" s="30"/>
      <c r="F628" s="30"/>
      <c r="G628" s="31"/>
    </row>
    <row r="629" spans="2:7" ht="15.75">
      <c r="B629" s="32"/>
      <c r="C629" s="28"/>
      <c r="D629" s="29"/>
      <c r="E629" s="30"/>
      <c r="F629" s="30"/>
      <c r="G629" s="31"/>
    </row>
    <row r="630" spans="2:7" ht="15.75">
      <c r="B630" s="32"/>
      <c r="C630" s="28"/>
      <c r="D630" s="29"/>
      <c r="E630" s="30"/>
      <c r="F630" s="30"/>
      <c r="G630" s="31"/>
    </row>
    <row r="631" spans="2:7" ht="15.75">
      <c r="B631" s="32"/>
      <c r="C631" s="28"/>
      <c r="D631" s="29"/>
      <c r="E631" s="30"/>
      <c r="F631" s="30"/>
      <c r="G631" s="31"/>
    </row>
    <row r="632" spans="2:7" ht="15.75">
      <c r="B632" s="32"/>
      <c r="C632" s="28"/>
      <c r="D632" s="29"/>
      <c r="E632" s="30"/>
      <c r="F632" s="30"/>
      <c r="G632" s="31"/>
    </row>
    <row r="633" spans="2:7" ht="15.75">
      <c r="B633" s="32"/>
      <c r="C633" s="28"/>
      <c r="D633" s="29"/>
      <c r="E633" s="30"/>
      <c r="F633" s="30"/>
      <c r="G633" s="31"/>
    </row>
  </sheetData>
  <sheetProtection password="80C7" sheet="1" objects="1" scenarios="1" selectLockedCells="1"/>
  <mergeCells count="10">
    <mergeCell ref="I2:L2"/>
    <mergeCell ref="I23:L28"/>
    <mergeCell ref="I15:L21"/>
    <mergeCell ref="I22:L22"/>
    <mergeCell ref="B1:G1"/>
    <mergeCell ref="B5:C5"/>
    <mergeCell ref="F2:G2"/>
    <mergeCell ref="I3:L13"/>
    <mergeCell ref="I14:L14"/>
    <mergeCell ref="I1:L1"/>
  </mergeCells>
  <dataValidations disablePrompts="1" count="1">
    <dataValidation type="list" operator="equal" allowBlank="1" showInputMessage="1" showErrorMessage="1" promptTitle="Select Options:" prompt="Increase Term: Increase the Loan duration without increasing EMI._x000a__x000a_Increase EMI: Increase the Loan EMI amount without increasing duration._x000a__x000a_Pay Interest at once: pay the complete 3 months Interest amount at once just after moratorium period" sqref="E4">
      <formula1>$AA$3:$AA$5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I6" sqref="I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EMI Calculator</vt:lpstr>
      <vt:lpstr>NEW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2020-04-22T21:36:31Z</dcterms:modified>
</cp:coreProperties>
</file>